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showInkAnnotation="0" defaultThemeVersion="124226"/>
  <bookViews>
    <workbookView xWindow="-15" yWindow="6165" windowWidth="24240" windowHeight="6225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25725"/>
</workbook>
</file>

<file path=xl/calcChain.xml><?xml version="1.0" encoding="utf-8"?>
<calcChain xmlns="http://schemas.openxmlformats.org/spreadsheetml/2006/main">
  <c r="H135" i="20"/>
  <c r="G135"/>
  <c r="F135"/>
  <c r="E135"/>
  <c r="D135"/>
  <c r="D12" l="1"/>
  <c r="E7"/>
  <c r="E13" l="1"/>
  <c r="E20" s="1"/>
  <c r="F7"/>
  <c r="D13"/>
  <c r="D97"/>
  <c r="E18" l="1"/>
  <c r="E17"/>
  <c r="F9"/>
  <c r="G7"/>
  <c r="D20"/>
  <c r="D17"/>
  <c r="D19" s="1"/>
  <c r="D18"/>
  <c r="D142" i="1"/>
  <c r="D97"/>
  <c r="G13" i="20" l="1"/>
  <c r="H7"/>
  <c r="G9"/>
  <c r="E19"/>
  <c r="F13"/>
  <c r="E24" i="1"/>
  <c r="F24" s="1"/>
  <c r="G24" s="1"/>
  <c r="H24" s="1"/>
  <c r="E110"/>
  <c r="F110" s="1"/>
  <c r="G110" s="1"/>
  <c r="H110" s="1"/>
  <c r="E103"/>
  <c r="F103" s="1"/>
  <c r="G103" s="1"/>
  <c r="H103" s="1"/>
  <c r="E101"/>
  <c r="F101" s="1"/>
  <c r="G101" s="1"/>
  <c r="H101" s="1"/>
  <c r="E99"/>
  <c r="F99" s="1"/>
  <c r="G99" s="1"/>
  <c r="H99" s="1"/>
  <c r="E89"/>
  <c r="F89" s="1"/>
  <c r="G89" s="1"/>
  <c r="H89" s="1"/>
  <c r="E86"/>
  <c r="F86" s="1"/>
  <c r="G86" s="1"/>
  <c r="H86" s="1"/>
  <c r="E84"/>
  <c r="F84" s="1"/>
  <c r="G84" s="1"/>
  <c r="H84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G29" s="1"/>
  <c r="H29" s="1"/>
  <c r="H104" i="20"/>
  <c r="G104"/>
  <c r="F104"/>
  <c r="E104"/>
  <c r="F17" l="1"/>
  <c r="F19" s="1"/>
  <c r="F20"/>
  <c r="F18"/>
  <c r="H13"/>
  <c r="H9"/>
  <c r="G17"/>
  <c r="G19" s="1"/>
  <c r="G20"/>
  <c r="G18"/>
  <c r="F69" i="1"/>
  <c r="E26"/>
  <c r="F27" s="1"/>
  <c r="H17" i="20" l="1"/>
  <c r="H19" s="1"/>
  <c r="H20"/>
  <c r="H18"/>
  <c r="G69" i="1"/>
  <c r="H69" l="1"/>
  <c r="H102" i="20" l="1"/>
  <c r="G102"/>
  <c r="F102"/>
  <c r="E102"/>
  <c r="H100"/>
  <c r="G100"/>
  <c r="F100"/>
  <c r="H90"/>
  <c r="G90"/>
  <c r="F90"/>
  <c r="H78"/>
  <c r="G78"/>
  <c r="F78"/>
  <c r="E78"/>
  <c r="H76"/>
  <c r="G76"/>
  <c r="F76"/>
  <c r="E76"/>
  <c r="H74"/>
  <c r="G74"/>
  <c r="F74"/>
  <c r="E74"/>
  <c r="H72"/>
  <c r="G72"/>
  <c r="F72"/>
  <c r="E72"/>
  <c r="H70"/>
  <c r="G70"/>
  <c r="F70"/>
  <c r="E70"/>
  <c r="H68"/>
  <c r="G68"/>
  <c r="F68"/>
  <c r="E68"/>
  <c r="H66"/>
  <c r="G66"/>
  <c r="F66"/>
  <c r="E66"/>
  <c r="H64"/>
  <c r="G64"/>
  <c r="F64"/>
  <c r="E64"/>
  <c r="H62"/>
  <c r="G62"/>
  <c r="F62"/>
  <c r="E62"/>
  <c r="H60"/>
  <c r="G60"/>
  <c r="F60"/>
  <c r="E60"/>
  <c r="H58"/>
  <c r="G58"/>
  <c r="F58"/>
  <c r="E58"/>
  <c r="H56"/>
  <c r="G56"/>
  <c r="F56"/>
  <c r="E56"/>
  <c r="H54"/>
  <c r="G54"/>
  <c r="F54"/>
  <c r="E54"/>
  <c r="H52"/>
  <c r="G52"/>
  <c r="F52"/>
  <c r="E52"/>
  <c r="H50"/>
  <c r="G50"/>
  <c r="F50"/>
  <c r="E50"/>
  <c r="H48"/>
  <c r="G48"/>
  <c r="F48"/>
  <c r="E48"/>
  <c r="H46"/>
  <c r="G46"/>
  <c r="F46"/>
  <c r="E46"/>
  <c r="H44"/>
  <c r="G44"/>
  <c r="F44"/>
  <c r="E44"/>
  <c r="H42"/>
  <c r="G42"/>
  <c r="F42"/>
  <c r="E42"/>
  <c r="H40"/>
  <c r="G40"/>
  <c r="F40"/>
  <c r="E40"/>
  <c r="H38"/>
  <c r="G38"/>
  <c r="F38"/>
  <c r="E38"/>
  <c r="H36"/>
  <c r="G36"/>
  <c r="F36"/>
  <c r="E36"/>
  <c r="H34"/>
  <c r="G34"/>
  <c r="F34"/>
  <c r="E34"/>
  <c r="H32"/>
  <c r="G32"/>
  <c r="F32"/>
  <c r="E32"/>
  <c r="H30"/>
  <c r="G30"/>
  <c r="F30"/>
  <c r="E30"/>
  <c r="H158" l="1"/>
  <c r="G158"/>
  <c r="F158"/>
  <c r="E158"/>
  <c r="H157"/>
  <c r="G157"/>
  <c r="F157"/>
  <c r="E157"/>
  <c r="H97"/>
  <c r="G97"/>
  <c r="F97"/>
  <c r="E97"/>
  <c r="E27" l="1"/>
  <c r="F83" l="1"/>
  <c r="G27"/>
  <c r="F27"/>
  <c r="H27"/>
  <c r="H158" i="1"/>
  <c r="G158"/>
  <c r="F158"/>
  <c r="E158"/>
  <c r="G83" i="20" l="1"/>
  <c r="E142" i="1"/>
  <c r="F142"/>
  <c r="G142"/>
  <c r="H142"/>
  <c r="E157"/>
  <c r="H83" i="20" l="1"/>
  <c r="F157" i="1"/>
  <c r="G157"/>
  <c r="H157"/>
  <c r="D26" l="1"/>
  <c r="E27" s="1"/>
  <c r="D22" l="1"/>
  <c r="D135"/>
  <c r="D132"/>
  <c r="D134" s="1"/>
  <c r="E23" l="1"/>
  <c r="D139"/>
  <c r="E22"/>
  <c r="D82"/>
  <c r="E83" s="1"/>
  <c r="F26" l="1"/>
  <c r="G26"/>
  <c r="H27" s="1"/>
  <c r="E82"/>
  <c r="F22" l="1"/>
  <c r="G27"/>
  <c r="G22"/>
  <c r="F82"/>
  <c r="H82"/>
  <c r="E135"/>
  <c r="F135"/>
  <c r="G135"/>
  <c r="H135"/>
  <c r="H26" l="1"/>
  <c r="H22" s="1"/>
  <c r="G82"/>
  <c r="H141" l="1"/>
  <c r="H148" s="1"/>
  <c r="D141"/>
  <c r="D148" s="1"/>
  <c r="E141"/>
  <c r="E148" s="1"/>
  <c r="F141"/>
  <c r="F148" s="1"/>
  <c r="G141"/>
  <c r="G148" s="1"/>
  <c r="E97" l="1"/>
  <c r="F97"/>
  <c r="G97"/>
  <c r="H97"/>
  <c r="E132" l="1"/>
  <c r="E134" s="1"/>
  <c r="E139" s="1"/>
  <c r="F132" l="1"/>
  <c r="F134" s="1"/>
  <c r="F139" s="1"/>
  <c r="F23" l="1"/>
  <c r="G132"/>
  <c r="G134" s="1"/>
  <c r="G139" s="1"/>
  <c r="G23" l="1"/>
  <c r="G83"/>
  <c r="H132"/>
  <c r="H134" s="1"/>
  <c r="H139" s="1"/>
  <c r="H23"/>
  <c r="H83" l="1"/>
  <c r="F83" l="1"/>
  <c r="E23" i="20"/>
  <c r="F110"/>
  <c r="F132" s="1"/>
  <c r="F134" s="1"/>
  <c r="F139" s="1"/>
  <c r="D110"/>
  <c r="D132" s="1"/>
  <c r="D134" s="1"/>
  <c r="D139" s="1"/>
  <c r="E110"/>
  <c r="E132" s="1"/>
  <c r="E134" s="1"/>
  <c r="E139" s="1"/>
  <c r="G110"/>
  <c r="G132" s="1"/>
  <c r="G134" s="1"/>
  <c r="G139" s="1"/>
  <c r="H110"/>
  <c r="H132" s="1"/>
  <c r="H134" s="1"/>
  <c r="H139" s="1"/>
  <c r="E111" l="1"/>
  <c r="F111"/>
  <c r="G111"/>
  <c r="H111"/>
</calcChain>
</file>

<file path=xl/sharedStrings.xml><?xml version="1.0" encoding="utf-8"?>
<sst xmlns="http://schemas.openxmlformats.org/spreadsheetml/2006/main" count="859" uniqueCount="269">
  <si>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</si>
  <si>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</si>
  <si>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</si>
  <si>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</si>
  <si>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</si>
  <si>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</si>
  <si>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</si>
  <si>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</si>
  <si>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</si>
  <si>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</si>
  <si>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</si>
  <si>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</si>
  <si>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</si>
  <si>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</si>
  <si>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</si>
  <si>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</si>
  <si>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</si>
  <si>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</si>
  <si>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</si>
  <si>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</si>
  <si>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</si>
  <si>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</si>
  <si>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</si>
  <si>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</si>
  <si>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</si>
  <si>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</si>
  <si>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</si>
  <si>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</si>
  <si>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</si>
  <si>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</si>
  <si>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</si>
  <si>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</si>
  <si>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</si>
  <si>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</si>
  <si>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</si>
  <si>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</si>
  <si>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</si>
  <si>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</si>
  <si>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</si>
  <si>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</si>
  <si>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</si>
  <si>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</si>
  <si>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</si>
  <si>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</si>
  <si>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</si>
  <si>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</si>
  <si>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</si>
  <si>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</si>
  <si>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</si>
  <si>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</si>
  <si>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</si>
  <si>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</si>
  <si>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</si>
  <si>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</si>
  <si>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</si>
  <si>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</si>
  <si>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</si>
  <si>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</si>
  <si>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</si>
  <si>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</si>
  <si>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</si>
  <si>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</si>
  <si>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</si>
  <si>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</si>
  <si>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</si>
  <si>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</si>
  <si>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</si>
  <si>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</si>
  <si>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</si>
  <si>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</si>
  <si>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</si>
  <si>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</si>
  <si>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</si>
  <si>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</si>
  <si>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</si>
  <si>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</si>
  <si>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</si>
  <si>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</si>
  <si>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</si>
  <si>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</si>
  <si>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</si>
  <si>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</si>
  <si>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</si>
  <si>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</si>
  <si>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</si>
  <si>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</si>
  <si>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</si>
  <si>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</si>
  <si>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</si>
  <si>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</si>
  <si>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</si>
  <si>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</si>
  <si>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</si>
  <si>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</si>
  <si>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</si>
  <si>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</si>
  <si>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</si>
  <si>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</si>
  <si>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</si>
  <si>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</si>
  <si>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</si>
  <si>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</si>
  <si>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</si>
  <si>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</si>
  <si>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</si>
  <si>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</si>
  <si>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</si>
  <si>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</si>
  <si>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</si>
  <si>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</si>
  <si>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</si>
  <si>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</si>
  <si>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</si>
  <si>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</si>
  <si>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</si>
  <si>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</si>
  <si>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</si>
  <si>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</si>
  <si>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</si>
  <si>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</si>
  <si>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</si>
  <si>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</si>
  <si>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</si>
  <si>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</si>
  <si>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</si>
  <si>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</si>
  <si>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</si>
  <si>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</si>
  <si>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</si>
  <si>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</si>
  <si>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</si>
  <si>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</si>
  <si>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</si>
  <si>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</si>
  <si>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</si>
  <si>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</si>
  <si>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</si>
  <si>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</si>
  <si>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</si>
  <si>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</si>
  <si>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</si>
  <si>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</si>
  <si>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</si>
  <si>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</si>
  <si>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</si>
  <si>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</si>
  <si>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</si>
  <si>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</si>
  <si>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</si>
  <si>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</si>
  <si>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</si>
  <si>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</si>
  <si>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</si>
  <si>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</si>
  <si>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</si>
  <si>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</si>
  <si>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</si>
  <si>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</si>
  <si>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</si>
  <si>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</si>
  <si>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</si>
  <si>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</si>
  <si>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N</t>
  </si>
  <si>
    <t>N+1</t>
  </si>
  <si>
    <t>N+2</t>
  </si>
  <si>
    <t>N+3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</si>
  <si>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</si>
  <si>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</si>
  <si>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</si>
  <si>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</si>
  <si>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</si>
  <si>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</si>
  <si>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</si>
  <si>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</si>
  <si>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</si>
  <si>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</si>
  <si>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</si>
  <si>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</si>
  <si>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</si>
  <si>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</si>
  <si>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</si>
  <si>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</si>
  <si>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</si>
  <si>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</si>
  <si>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</si>
  <si>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</si>
  <si>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</si>
  <si>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</si>
  <si>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</si>
  <si>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</si>
  <si>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</si>
  <si>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</si>
  <si>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</si>
  <si>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</si>
  <si>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</si>
  <si>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</si>
  <si>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</si>
  <si>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</si>
  <si>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</si>
  <si>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</si>
  <si>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</si>
  <si>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</si>
  <si>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</si>
  <si>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</si>
  <si>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</si>
  <si>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</si>
  <si>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</si>
  <si>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</si>
  <si>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</si>
  <si>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</si>
  <si>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</si>
  <si>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</si>
  <si>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</si>
  <si>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</si>
  <si>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</si>
  <si>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</si>
  <si>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</si>
  <si>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</si>
  <si>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</si>
  <si>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</si>
  <si>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</si>
  <si>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</si>
  <si>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</si>
  <si>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</si>
  <si>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</si>
  <si>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</si>
  <si>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</si>
  <si>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</si>
  <si>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</si>
  <si>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</si>
  <si>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</si>
  <si>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</si>
  <si>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</si>
  <si>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</si>
  <si>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</si>
  <si>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</si>
  <si>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</si>
  <si>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</si>
  <si>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</si>
  <si>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</si>
  <si>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</si>
  <si>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</si>
  <si>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</si>
  <si>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</si>
  <si>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</si>
  <si>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</si>
  <si>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</si>
  <si>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</si>
  <si>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</si>
  <si>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</si>
  <si>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</si>
  <si>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</si>
  <si>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</si>
  <si>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</si>
  <si>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</si>
  <si>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</si>
  <si>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</si>
  <si>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</si>
  <si>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</si>
  <si>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</si>
  <si>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</si>
  <si>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</si>
  <si>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</si>
  <si>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</si>
  <si>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</si>
  <si>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МО "Кингисеппский муниципальный район"</t>
  </si>
  <si>
    <t>Основные показатели прогноза социально-экономического развития муниципального образования Ленинградской области на _2021-2023 годы__</t>
  </si>
  <si>
    <t>МО Кингисеппский муниципальный район</t>
  </si>
  <si>
    <t>2021-2023 годы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</si>
</sst>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06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166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166" fontId="7" fillId="0" borderId="1" xfId="0" applyNumberFormat="1" applyFont="1" applyBorder="1" applyAlignment="1">
      <alignment horizontal="center"/>
    </xf>
    <xf numFmtId="166" fontId="7" fillId="0" borderId="1" xfId="0" applyNumberFormat="1" applyFont="1" applyFill="1" applyBorder="1" applyAlignment="1">
      <alignment horizontal="center"/>
    </xf>
    <xf numFmtId="0" fontId="7" fillId="3" borderId="0" xfId="0" applyFont="1" applyFill="1"/>
    <xf numFmtId="49" fontId="8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0"/>
  <sheetViews>
    <sheetView workbookViewId="0">
      <selection activeCell="C8" sqref="C8:F50"/>
    </sheetView>
  </sheetViews>
  <sheetFormatPr defaultRowHeight="15.7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>
      <c r="A2" s="74" t="s">
        <v>195</v>
      </c>
      <c r="B2" s="74"/>
      <c r="C2" s="74"/>
      <c r="D2" s="74"/>
      <c r="E2" s="74"/>
      <c r="F2" s="74"/>
    </row>
    <row r="3" spans="1:6" ht="18.75">
      <c r="A3" s="75" t="s">
        <v>167</v>
      </c>
      <c r="B3" s="75"/>
      <c r="C3" s="75"/>
      <c r="D3" s="75"/>
      <c r="E3" s="75"/>
      <c r="F3" s="75"/>
    </row>
    <row r="4" spans="1:6">
      <c r="A4" s="39"/>
      <c r="B4" s="39"/>
      <c r="C4" s="39"/>
      <c r="D4" s="39"/>
      <c r="E4" s="39"/>
      <c r="F4" s="39"/>
    </row>
    <row r="5" spans="1:6">
      <c r="A5" s="76" t="s">
        <v>0</v>
      </c>
      <c r="B5" s="76" t="s">
        <v>168</v>
      </c>
      <c r="C5" s="4" t="s">
        <v>93</v>
      </c>
      <c r="D5" s="77" t="s">
        <v>4</v>
      </c>
      <c r="E5" s="78"/>
      <c r="F5" s="79"/>
    </row>
    <row r="6" spans="1:6">
      <c r="A6" s="76"/>
      <c r="B6" s="76"/>
      <c r="C6" s="4" t="s">
        <v>162</v>
      </c>
      <c r="D6" s="5" t="s">
        <v>163</v>
      </c>
      <c r="E6" s="5" t="s">
        <v>164</v>
      </c>
      <c r="F6" s="5" t="s">
        <v>165</v>
      </c>
    </row>
    <row r="7" spans="1:6">
      <c r="A7" s="15" t="s">
        <v>15</v>
      </c>
      <c r="B7" s="27" t="s">
        <v>16</v>
      </c>
      <c r="C7" s="40"/>
      <c r="D7" s="40"/>
      <c r="E7" s="40"/>
      <c r="F7" s="40"/>
    </row>
    <row r="8" spans="1:6">
      <c r="A8" s="22" t="s">
        <v>153</v>
      </c>
      <c r="B8" s="28" t="s">
        <v>202</v>
      </c>
      <c r="C8" s="41"/>
      <c r="D8" s="41"/>
      <c r="E8" s="41"/>
      <c r="F8" s="41"/>
    </row>
    <row r="9" spans="1:6">
      <c r="A9" s="22" t="s">
        <v>45</v>
      </c>
      <c r="B9" s="28" t="s">
        <v>158</v>
      </c>
      <c r="C9" s="41"/>
      <c r="D9" s="41"/>
      <c r="E9" s="41"/>
      <c r="F9" s="41"/>
    </row>
    <row r="10" spans="1:6">
      <c r="A10" s="42" t="s">
        <v>46</v>
      </c>
      <c r="B10" s="28" t="s">
        <v>169</v>
      </c>
      <c r="C10" s="41"/>
      <c r="D10" s="41"/>
      <c r="E10" s="41"/>
      <c r="F10" s="41"/>
    </row>
    <row r="11" spans="1:6">
      <c r="A11" s="10"/>
      <c r="B11" s="28" t="s">
        <v>8</v>
      </c>
      <c r="C11" s="41"/>
      <c r="D11" s="41"/>
      <c r="E11" s="41"/>
      <c r="F11" s="41"/>
    </row>
    <row r="12" spans="1:6">
      <c r="A12" s="10" t="s">
        <v>203</v>
      </c>
      <c r="B12" s="23" t="s">
        <v>119</v>
      </c>
      <c r="C12" s="41"/>
      <c r="D12" s="41"/>
      <c r="E12" s="41"/>
      <c r="F12" s="41"/>
    </row>
    <row r="13" spans="1:6">
      <c r="A13" s="10" t="s">
        <v>204</v>
      </c>
      <c r="B13" s="23" t="s">
        <v>120</v>
      </c>
      <c r="C13" s="41"/>
      <c r="D13" s="41"/>
      <c r="E13" s="41"/>
      <c r="F13" s="41"/>
    </row>
    <row r="14" spans="1:6">
      <c r="A14" s="10" t="s">
        <v>205</v>
      </c>
      <c r="B14" s="23" t="s">
        <v>121</v>
      </c>
      <c r="C14" s="41"/>
      <c r="D14" s="41"/>
      <c r="E14" s="41"/>
      <c r="F14" s="41"/>
    </row>
    <row r="15" spans="1:6">
      <c r="A15" s="10" t="s">
        <v>206</v>
      </c>
      <c r="B15" s="23" t="s">
        <v>122</v>
      </c>
      <c r="C15" s="41"/>
      <c r="D15" s="41"/>
      <c r="E15" s="41"/>
      <c r="F15" s="41"/>
    </row>
    <row r="16" spans="1:6">
      <c r="A16" s="10" t="s">
        <v>207</v>
      </c>
      <c r="B16" s="23" t="s">
        <v>123</v>
      </c>
      <c r="C16" s="41"/>
      <c r="D16" s="41"/>
      <c r="E16" s="41"/>
      <c r="F16" s="41"/>
    </row>
    <row r="17" spans="1:6">
      <c r="A17" s="10" t="s">
        <v>208</v>
      </c>
      <c r="B17" s="23" t="s">
        <v>124</v>
      </c>
      <c r="C17" s="41"/>
      <c r="D17" s="41"/>
      <c r="E17" s="41"/>
      <c r="F17" s="41"/>
    </row>
    <row r="18" spans="1:6" ht="47.25">
      <c r="A18" s="10" t="s">
        <v>209</v>
      </c>
      <c r="B18" s="23" t="s">
        <v>125</v>
      </c>
      <c r="C18" s="41"/>
      <c r="D18" s="41"/>
      <c r="E18" s="41"/>
      <c r="F18" s="41"/>
    </row>
    <row r="19" spans="1:6">
      <c r="A19" s="10" t="s">
        <v>210</v>
      </c>
      <c r="B19" s="23" t="s">
        <v>126</v>
      </c>
      <c r="C19" s="41"/>
      <c r="D19" s="41"/>
      <c r="E19" s="41"/>
      <c r="F19" s="41"/>
    </row>
    <row r="20" spans="1:6" ht="31.5">
      <c r="A20" s="10" t="s">
        <v>211</v>
      </c>
      <c r="B20" s="23" t="s">
        <v>127</v>
      </c>
      <c r="C20" s="41"/>
      <c r="D20" s="41"/>
      <c r="E20" s="41"/>
      <c r="F20" s="41"/>
    </row>
    <row r="21" spans="1:6">
      <c r="A21" s="10" t="s">
        <v>212</v>
      </c>
      <c r="B21" s="23" t="s">
        <v>128</v>
      </c>
      <c r="C21" s="41"/>
      <c r="D21" s="41"/>
      <c r="E21" s="41"/>
      <c r="F21" s="41"/>
    </row>
    <row r="22" spans="1:6" ht="31.5">
      <c r="A22" s="10" t="s">
        <v>213</v>
      </c>
      <c r="B22" s="23" t="s">
        <v>129</v>
      </c>
      <c r="C22" s="41"/>
      <c r="D22" s="41"/>
      <c r="E22" s="41"/>
      <c r="F22" s="41"/>
    </row>
    <row r="23" spans="1:6" ht="31.5">
      <c r="A23" s="10" t="s">
        <v>214</v>
      </c>
      <c r="B23" s="23" t="s">
        <v>130</v>
      </c>
      <c r="C23" s="41"/>
      <c r="D23" s="41"/>
      <c r="E23" s="41"/>
      <c r="F23" s="41"/>
    </row>
    <row r="24" spans="1:6" ht="31.5">
      <c r="A24" s="10" t="s">
        <v>215</v>
      </c>
      <c r="B24" s="23" t="s">
        <v>131</v>
      </c>
      <c r="C24" s="41"/>
      <c r="D24" s="41"/>
      <c r="E24" s="41"/>
      <c r="F24" s="41"/>
    </row>
    <row r="25" spans="1:6" ht="31.5">
      <c r="A25" s="10" t="s">
        <v>216</v>
      </c>
      <c r="B25" s="23" t="s">
        <v>132</v>
      </c>
      <c r="C25" s="41"/>
      <c r="D25" s="41"/>
      <c r="E25" s="41"/>
      <c r="F25" s="41"/>
    </row>
    <row r="26" spans="1:6">
      <c r="A26" s="10" t="s">
        <v>217</v>
      </c>
      <c r="B26" s="23" t="s">
        <v>133</v>
      </c>
      <c r="C26" s="41"/>
      <c r="D26" s="41"/>
      <c r="E26" s="41"/>
      <c r="F26" s="41"/>
    </row>
    <row r="27" spans="1:6" ht="31.5">
      <c r="A27" s="10" t="s">
        <v>218</v>
      </c>
      <c r="B27" s="23" t="s">
        <v>135</v>
      </c>
      <c r="C27" s="41"/>
      <c r="D27" s="41"/>
      <c r="E27" s="41"/>
      <c r="F27" s="41"/>
    </row>
    <row r="28" spans="1:6" ht="31.5">
      <c r="A28" s="10" t="s">
        <v>219</v>
      </c>
      <c r="B28" s="23" t="s">
        <v>138</v>
      </c>
      <c r="C28" s="41"/>
      <c r="D28" s="41"/>
      <c r="E28" s="41"/>
      <c r="F28" s="41"/>
    </row>
    <row r="29" spans="1:6">
      <c r="A29" s="10" t="s">
        <v>220</v>
      </c>
      <c r="B29" s="23" t="s">
        <v>140</v>
      </c>
      <c r="C29" s="41"/>
      <c r="D29" s="41"/>
      <c r="E29" s="41"/>
      <c r="F29" s="41"/>
    </row>
    <row r="30" spans="1:6" ht="31.5">
      <c r="A30" s="10" t="s">
        <v>221</v>
      </c>
      <c r="B30" s="23" t="s">
        <v>142</v>
      </c>
      <c r="C30" s="41"/>
      <c r="D30" s="41"/>
      <c r="E30" s="41"/>
      <c r="F30" s="41"/>
    </row>
    <row r="31" spans="1:6" ht="31.5">
      <c r="A31" s="10" t="s">
        <v>222</v>
      </c>
      <c r="B31" s="23" t="s">
        <v>144</v>
      </c>
      <c r="C31" s="41"/>
      <c r="D31" s="41"/>
      <c r="E31" s="41"/>
      <c r="F31" s="41"/>
    </row>
    <row r="32" spans="1:6" ht="31.5">
      <c r="A32" s="10" t="s">
        <v>223</v>
      </c>
      <c r="B32" s="23" t="s">
        <v>146</v>
      </c>
      <c r="C32" s="41"/>
      <c r="D32" s="41"/>
      <c r="E32" s="41"/>
      <c r="F32" s="41"/>
    </row>
    <row r="33" spans="1:6">
      <c r="A33" s="10" t="s">
        <v>224</v>
      </c>
      <c r="B33" s="23" t="s">
        <v>148</v>
      </c>
      <c r="C33" s="41"/>
      <c r="D33" s="41"/>
      <c r="E33" s="41"/>
      <c r="F33" s="41"/>
    </row>
    <row r="34" spans="1:6">
      <c r="A34" s="10" t="s">
        <v>225</v>
      </c>
      <c r="B34" s="23" t="s">
        <v>150</v>
      </c>
      <c r="C34" s="41"/>
      <c r="D34" s="41"/>
      <c r="E34" s="41"/>
      <c r="F34" s="41"/>
    </row>
    <row r="35" spans="1:6">
      <c r="A35" s="10" t="s">
        <v>226</v>
      </c>
      <c r="B35" s="23" t="s">
        <v>152</v>
      </c>
      <c r="C35" s="41"/>
      <c r="D35" s="41"/>
      <c r="E35" s="41"/>
      <c r="F35" s="41"/>
    </row>
    <row r="36" spans="1:6" ht="31.5">
      <c r="A36" s="10" t="s">
        <v>47</v>
      </c>
      <c r="B36" s="28" t="s">
        <v>170</v>
      </c>
      <c r="C36" s="41"/>
      <c r="D36" s="41"/>
      <c r="E36" s="41"/>
      <c r="F36" s="41"/>
    </row>
    <row r="37" spans="1:6" ht="47.25">
      <c r="A37" s="10" t="s">
        <v>48</v>
      </c>
      <c r="B37" s="28" t="s">
        <v>171</v>
      </c>
      <c r="C37" s="41"/>
      <c r="D37" s="41"/>
      <c r="E37" s="41"/>
      <c r="F37" s="41"/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153</v>
      </c>
      <c r="B39" s="12" t="s">
        <v>22</v>
      </c>
      <c r="C39" s="41"/>
      <c r="D39" s="41"/>
      <c r="E39" s="41"/>
      <c r="F39" s="41"/>
    </row>
    <row r="40" spans="1:6">
      <c r="A40" s="10" t="s">
        <v>44</v>
      </c>
      <c r="B40" s="12" t="s">
        <v>178</v>
      </c>
      <c r="C40" s="41"/>
      <c r="D40" s="41"/>
      <c r="E40" s="41"/>
      <c r="F40" s="41"/>
    </row>
    <row r="41" spans="1:6">
      <c r="A41" s="10" t="s">
        <v>45</v>
      </c>
      <c r="B41" s="12" t="s">
        <v>179</v>
      </c>
      <c r="C41" s="41"/>
      <c r="D41" s="41"/>
      <c r="E41" s="41"/>
      <c r="F41" s="41"/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153</v>
      </c>
      <c r="B43" s="26" t="s">
        <v>177</v>
      </c>
      <c r="C43" s="41"/>
      <c r="D43" s="41"/>
      <c r="E43" s="41"/>
      <c r="F43" s="41"/>
    </row>
    <row r="44" spans="1:6">
      <c r="A44" s="10" t="s">
        <v>76</v>
      </c>
      <c r="B44" s="12" t="s">
        <v>175</v>
      </c>
      <c r="C44" s="41"/>
      <c r="D44" s="41"/>
      <c r="E44" s="41"/>
      <c r="F44" s="41"/>
    </row>
    <row r="45" spans="1:6" ht="31.5">
      <c r="A45" s="10" t="s">
        <v>77</v>
      </c>
      <c r="B45" s="12" t="s">
        <v>172</v>
      </c>
      <c r="C45" s="41"/>
      <c r="D45" s="41"/>
      <c r="E45" s="41"/>
      <c r="F45" s="41"/>
    </row>
    <row r="46" spans="1:6">
      <c r="A46" s="14" t="s">
        <v>78</v>
      </c>
      <c r="B46" s="12" t="s">
        <v>176</v>
      </c>
      <c r="C46" s="41"/>
      <c r="D46" s="41"/>
      <c r="E46" s="41"/>
      <c r="F46" s="41"/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5">
      <c r="A48" s="14" t="s">
        <v>153</v>
      </c>
      <c r="B48" s="30" t="s">
        <v>173</v>
      </c>
      <c r="C48" s="41"/>
      <c r="D48" s="41"/>
      <c r="E48" s="41"/>
      <c r="F48" s="41"/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153</v>
      </c>
      <c r="B50" s="31" t="s">
        <v>174</v>
      </c>
      <c r="C50" s="41"/>
      <c r="D50" s="41"/>
      <c r="E50" s="41"/>
      <c r="F50" s="41"/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zoomScale="120" zoomScaleNormal="100" zoomScaleSheetLayoutView="120" zoomScalePageLayoutView="120" workbookViewId="0">
      <selection activeCell="K11" sqref="K11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81" t="s">
        <v>265</v>
      </c>
      <c r="B1" s="81"/>
      <c r="C1" s="81"/>
      <c r="D1" s="81"/>
      <c r="E1" s="81"/>
      <c r="F1" s="81"/>
      <c r="G1" s="81"/>
      <c r="H1" s="81"/>
    </row>
    <row r="2" spans="1:8" ht="42.75" customHeight="1">
      <c r="A2" s="82" t="s">
        <v>266</v>
      </c>
      <c r="B2" s="83"/>
      <c r="C2" s="83"/>
      <c r="D2" s="83"/>
      <c r="E2" s="83"/>
      <c r="F2" s="83"/>
      <c r="G2" s="83"/>
      <c r="H2" s="83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6" t="s">
        <v>0</v>
      </c>
      <c r="B4" s="84" t="s">
        <v>1</v>
      </c>
      <c r="C4" s="76" t="s">
        <v>2</v>
      </c>
      <c r="D4" s="4" t="s">
        <v>3</v>
      </c>
      <c r="E4" s="4" t="s">
        <v>93</v>
      </c>
      <c r="F4" s="76" t="s">
        <v>4</v>
      </c>
      <c r="G4" s="85"/>
      <c r="H4" s="85"/>
    </row>
    <row r="5" spans="1:8">
      <c r="A5" s="76"/>
      <c r="B5" s="84"/>
      <c r="C5" s="76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238</v>
      </c>
      <c r="C7" s="19" t="s">
        <v>9</v>
      </c>
      <c r="D7" s="44"/>
      <c r="E7" s="63"/>
      <c r="F7" s="63"/>
      <c r="G7" s="63"/>
      <c r="H7" s="63"/>
    </row>
    <row r="8" spans="1:8">
      <c r="A8" s="8" t="s">
        <v>44</v>
      </c>
      <c r="B8" s="35" t="s">
        <v>228</v>
      </c>
      <c r="C8" s="19" t="s">
        <v>9</v>
      </c>
      <c r="D8" s="44"/>
      <c r="E8" s="44"/>
      <c r="F8" s="44"/>
      <c r="G8" s="44"/>
      <c r="H8" s="44"/>
    </row>
    <row r="9" spans="1:8">
      <c r="A9" s="8" t="s">
        <v>45</v>
      </c>
      <c r="B9" s="35" t="s">
        <v>229</v>
      </c>
      <c r="C9" s="19" t="s">
        <v>9</v>
      </c>
      <c r="D9" s="44"/>
      <c r="E9" s="44"/>
      <c r="F9" s="44"/>
      <c r="G9" s="44"/>
      <c r="H9" s="44"/>
    </row>
    <row r="10" spans="1:8" ht="31.5">
      <c r="A10" s="8" t="s">
        <v>76</v>
      </c>
      <c r="B10" s="35" t="s">
        <v>237</v>
      </c>
      <c r="C10" s="19" t="s">
        <v>9</v>
      </c>
      <c r="D10" s="44"/>
      <c r="E10" s="44"/>
      <c r="F10" s="44"/>
      <c r="G10" s="44"/>
      <c r="H10" s="44"/>
    </row>
    <row r="11" spans="1:8" ht="31.5">
      <c r="A11" s="8" t="s">
        <v>77</v>
      </c>
      <c r="B11" s="35" t="s">
        <v>235</v>
      </c>
      <c r="C11" s="19" t="s">
        <v>9</v>
      </c>
      <c r="D11" s="44"/>
      <c r="E11" s="44"/>
      <c r="F11" s="44"/>
      <c r="G11" s="44"/>
      <c r="H11" s="44"/>
    </row>
    <row r="12" spans="1:8" ht="31.5">
      <c r="A12" s="8" t="s">
        <v>78</v>
      </c>
      <c r="B12" s="35" t="s">
        <v>236</v>
      </c>
      <c r="C12" s="19" t="s">
        <v>9</v>
      </c>
      <c r="D12" s="44"/>
      <c r="E12" s="44"/>
      <c r="F12" s="44"/>
      <c r="G12" s="44"/>
      <c r="H12" s="44"/>
    </row>
    <row r="13" spans="1:8">
      <c r="A13" s="9" t="s">
        <v>79</v>
      </c>
      <c r="B13" s="35" t="s">
        <v>94</v>
      </c>
      <c r="C13" s="19" t="s">
        <v>9</v>
      </c>
      <c r="D13" s="44"/>
      <c r="E13" s="44"/>
      <c r="F13" s="44"/>
      <c r="G13" s="44"/>
      <c r="H13" s="44"/>
    </row>
    <row r="14" spans="1:8" ht="31.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>
      <c r="A17" s="10" t="s">
        <v>154</v>
      </c>
      <c r="B17" s="35" t="s">
        <v>10</v>
      </c>
      <c r="C17" s="19" t="s">
        <v>245</v>
      </c>
      <c r="D17" s="44"/>
      <c r="E17" s="44"/>
      <c r="F17" s="44"/>
      <c r="G17" s="44"/>
      <c r="H17" s="44"/>
    </row>
    <row r="18" spans="1:8" ht="31.5">
      <c r="A18" s="10" t="s">
        <v>155</v>
      </c>
      <c r="B18" s="35" t="s">
        <v>11</v>
      </c>
      <c r="C18" s="19" t="s">
        <v>245</v>
      </c>
      <c r="D18" s="44"/>
      <c r="E18" s="44"/>
      <c r="F18" s="44"/>
      <c r="G18" s="44"/>
      <c r="H18" s="44"/>
    </row>
    <row r="19" spans="1:8" ht="31.5">
      <c r="A19" s="10" t="s">
        <v>156</v>
      </c>
      <c r="B19" s="35" t="s">
        <v>12</v>
      </c>
      <c r="C19" s="19" t="s">
        <v>245</v>
      </c>
      <c r="D19" s="44"/>
      <c r="E19" s="44"/>
      <c r="F19" s="44"/>
      <c r="G19" s="44"/>
      <c r="H19" s="44"/>
    </row>
    <row r="20" spans="1:8" ht="31.5">
      <c r="A20" s="10" t="s">
        <v>157</v>
      </c>
      <c r="B20" s="35" t="s">
        <v>13</v>
      </c>
      <c r="C20" s="19" t="s">
        <v>245</v>
      </c>
      <c r="D20" s="44"/>
      <c r="E20" s="44"/>
      <c r="F20" s="44"/>
      <c r="G20" s="44"/>
      <c r="H20" s="44"/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>
      <c r="A22" s="90">
        <v>1</v>
      </c>
      <c r="B22" s="43" t="s">
        <v>118</v>
      </c>
      <c r="C22" s="19" t="s">
        <v>244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>
      <c r="A23" s="90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0">(E24*F25+E26*F27+E77*F78+E79*F80)/E22</f>
        <v>#DIV/0!</v>
      </c>
      <c r="G23" s="44" t="e">
        <f t="shared" si="0"/>
        <v>#DIV/0!</v>
      </c>
      <c r="H23" s="44" t="e">
        <f t="shared" si="0"/>
        <v>#DIV/0!</v>
      </c>
    </row>
    <row r="24" spans="1:8" ht="78.75">
      <c r="A24" s="90" t="s">
        <v>76</v>
      </c>
      <c r="B24" s="43" t="s">
        <v>197</v>
      </c>
      <c r="C24" s="19" t="s">
        <v>244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>
      <c r="A25" s="90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>
      <c r="A26" s="91">
        <v>3</v>
      </c>
      <c r="B26" s="43" t="s">
        <v>198</v>
      </c>
      <c r="C26" s="19" t="s">
        <v>244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>
      <c r="A27" s="91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>
      <c r="A29" s="80" t="s">
        <v>49</v>
      </c>
      <c r="B29" s="43" t="s">
        <v>119</v>
      </c>
      <c r="C29" s="19" t="s">
        <v>244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>
      <c r="A30" s="80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>
      <c r="A31" s="80" t="s">
        <v>50</v>
      </c>
      <c r="B31" s="43" t="s">
        <v>120</v>
      </c>
      <c r="C31" s="19" t="s">
        <v>244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>
      <c r="A32" s="80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>
      <c r="A33" s="80" t="s">
        <v>51</v>
      </c>
      <c r="B33" s="43" t="s">
        <v>121</v>
      </c>
      <c r="C33" s="19" t="s">
        <v>244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>
      <c r="A34" s="80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>
      <c r="A35" s="80" t="s">
        <v>52</v>
      </c>
      <c r="B35" s="43" t="s">
        <v>122</v>
      </c>
      <c r="C35" s="19" t="s">
        <v>244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>
      <c r="A36" s="80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>
      <c r="A37" s="80" t="s">
        <v>53</v>
      </c>
      <c r="B37" s="43" t="s">
        <v>123</v>
      </c>
      <c r="C37" s="19" t="s">
        <v>244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>
      <c r="A38" s="80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>
      <c r="A39" s="80" t="s">
        <v>54</v>
      </c>
      <c r="B39" s="43" t="s">
        <v>124</v>
      </c>
      <c r="C39" s="19" t="s">
        <v>244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>
      <c r="A40" s="80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>
      <c r="A41" s="80" t="s">
        <v>55</v>
      </c>
      <c r="B41" s="43" t="s">
        <v>125</v>
      </c>
      <c r="C41" s="19" t="s">
        <v>244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>
      <c r="A42" s="80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>
      <c r="A43" s="80" t="s">
        <v>56</v>
      </c>
      <c r="B43" s="43" t="s">
        <v>126</v>
      </c>
      <c r="C43" s="19" t="s">
        <v>244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>
      <c r="A44" s="80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>
      <c r="A45" s="80" t="s">
        <v>57</v>
      </c>
      <c r="B45" s="43" t="s">
        <v>127</v>
      </c>
      <c r="C45" s="19" t="s">
        <v>244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>
      <c r="A46" s="80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>
      <c r="A47" s="80" t="s">
        <v>58</v>
      </c>
      <c r="B47" s="43" t="s">
        <v>128</v>
      </c>
      <c r="C47" s="19" t="s">
        <v>244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>
      <c r="A48" s="80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>
      <c r="A49" s="80" t="s">
        <v>59</v>
      </c>
      <c r="B49" s="43" t="s">
        <v>129</v>
      </c>
      <c r="C49" s="19" t="s">
        <v>244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>
      <c r="A50" s="80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>
      <c r="A51" s="80" t="s">
        <v>60</v>
      </c>
      <c r="B51" s="43" t="s">
        <v>130</v>
      </c>
      <c r="C51" s="19" t="s">
        <v>244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>
      <c r="A52" s="80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>
      <c r="A53" s="80" t="s">
        <v>61</v>
      </c>
      <c r="B53" s="43" t="s">
        <v>131</v>
      </c>
      <c r="C53" s="19" t="s">
        <v>244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>
      <c r="A54" s="80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>
      <c r="A55" s="80" t="s">
        <v>62</v>
      </c>
      <c r="B55" s="43" t="s">
        <v>132</v>
      </c>
      <c r="C55" s="19" t="s">
        <v>244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>
      <c r="A56" s="80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>
      <c r="A57" s="80" t="s">
        <v>134</v>
      </c>
      <c r="B57" s="43" t="s">
        <v>133</v>
      </c>
      <c r="C57" s="19" t="s">
        <v>244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>
      <c r="A58" s="80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>
      <c r="A59" s="80" t="s">
        <v>136</v>
      </c>
      <c r="B59" s="43" t="s">
        <v>135</v>
      </c>
      <c r="C59" s="19" t="s">
        <v>244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>
      <c r="A60" s="80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>
      <c r="A61" s="80" t="s">
        <v>137</v>
      </c>
      <c r="B61" s="43" t="s">
        <v>138</v>
      </c>
      <c r="C61" s="19" t="s">
        <v>244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>
      <c r="A62" s="80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>
      <c r="A63" s="80" t="s">
        <v>139</v>
      </c>
      <c r="B63" s="43" t="s">
        <v>140</v>
      </c>
      <c r="C63" s="19" t="s">
        <v>244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>
      <c r="A64" s="80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>
      <c r="A65" s="80" t="s">
        <v>141</v>
      </c>
      <c r="B65" s="43" t="s">
        <v>142</v>
      </c>
      <c r="C65" s="19" t="s">
        <v>244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>
      <c r="A66" s="80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>
      <c r="A67" s="80" t="s">
        <v>143</v>
      </c>
      <c r="B67" s="43" t="s">
        <v>144</v>
      </c>
      <c r="C67" s="19" t="s">
        <v>244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>
      <c r="A68" s="80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>
      <c r="A69" s="80" t="s">
        <v>145</v>
      </c>
      <c r="B69" s="43" t="s">
        <v>146</v>
      </c>
      <c r="C69" s="19" t="s">
        <v>244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>
      <c r="A70" s="80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80" t="s">
        <v>147</v>
      </c>
      <c r="B71" s="43" t="s">
        <v>148</v>
      </c>
      <c r="C71" s="19" t="s">
        <v>244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>
      <c r="A72" s="80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>
      <c r="A73" s="80" t="s">
        <v>149</v>
      </c>
      <c r="B73" s="43" t="s">
        <v>150</v>
      </c>
      <c r="C73" s="19" t="s">
        <v>244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>
      <c r="A74" s="80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80" t="s">
        <v>151</v>
      </c>
      <c r="B75" s="43" t="s">
        <v>152</v>
      </c>
      <c r="C75" s="19" t="s">
        <v>244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80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80">
        <v>4</v>
      </c>
      <c r="B77" s="43" t="s">
        <v>199</v>
      </c>
      <c r="C77" s="19" t="s">
        <v>244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80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80" t="s">
        <v>79</v>
      </c>
      <c r="B79" s="43" t="s">
        <v>200</v>
      </c>
      <c r="C79" s="19" t="s">
        <v>244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80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>
      <c r="A81" s="11" t="s">
        <v>15</v>
      </c>
      <c r="B81" s="96" t="s">
        <v>22</v>
      </c>
      <c r="C81" s="96"/>
      <c r="D81" s="96"/>
      <c r="E81" s="96"/>
      <c r="F81" s="96"/>
      <c r="G81" s="96"/>
      <c r="H81" s="96"/>
      <c r="I81" s="13"/>
      <c r="J81" s="13"/>
      <c r="K81" s="13"/>
    </row>
    <row r="82" spans="1:16384">
      <c r="A82" s="80">
        <v>1</v>
      </c>
      <c r="B82" s="35" t="s">
        <v>190</v>
      </c>
      <c r="C82" s="19" t="s">
        <v>244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80"/>
      <c r="B83" s="35" t="s">
        <v>257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80" t="s">
        <v>44</v>
      </c>
      <c r="B84" s="35" t="s">
        <v>95</v>
      </c>
      <c r="C84" s="19" t="s">
        <v>244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80"/>
      <c r="B85" s="35" t="s">
        <v>258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80" t="s">
        <v>45</v>
      </c>
      <c r="B86" s="35" t="s">
        <v>96</v>
      </c>
      <c r="C86" s="19" t="s">
        <v>244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>
      <c r="A87" s="80"/>
      <c r="B87" s="35" t="s">
        <v>259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>
      <c r="A89" s="88">
        <v>1</v>
      </c>
      <c r="B89" s="35" t="s">
        <v>160</v>
      </c>
      <c r="C89" s="19" t="s">
        <v>244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>
      <c r="A90" s="89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>
      <c r="A92" s="10" t="s">
        <v>63</v>
      </c>
      <c r="B92" s="35" t="s">
        <v>242</v>
      </c>
      <c r="C92" s="19" t="s">
        <v>33</v>
      </c>
      <c r="D92" s="44"/>
      <c r="E92" s="44"/>
      <c r="F92" s="44"/>
      <c r="G92" s="44"/>
      <c r="H92" s="44"/>
    </row>
    <row r="93" spans="1:16384" ht="31.5">
      <c r="A93" s="10">
        <v>3</v>
      </c>
      <c r="B93" s="35" t="s">
        <v>161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>
      <c r="A95" s="10" t="s">
        <v>153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>
      <c r="A96" s="9" t="s">
        <v>76</v>
      </c>
      <c r="B96" s="35" t="s">
        <v>227</v>
      </c>
      <c r="C96" s="19" t="s">
        <v>87</v>
      </c>
      <c r="D96" s="44"/>
      <c r="E96" s="44"/>
      <c r="F96" s="44"/>
      <c r="G96" s="44"/>
      <c r="H96" s="44"/>
    </row>
    <row r="97" spans="1:8" ht="63">
      <c r="A97" s="9" t="s">
        <v>77</v>
      </c>
      <c r="B97" s="35" t="s">
        <v>201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86">
        <v>1</v>
      </c>
      <c r="B99" s="93" t="s">
        <v>196</v>
      </c>
      <c r="C99" s="19" t="s">
        <v>244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>
      <c r="A100" s="86"/>
      <c r="B100" s="93"/>
      <c r="C100" s="19" t="s">
        <v>26</v>
      </c>
      <c r="D100" s="44"/>
      <c r="E100" s="44"/>
      <c r="F100" s="44"/>
      <c r="G100" s="44"/>
      <c r="H100" s="44"/>
    </row>
    <row r="101" spans="1:8">
      <c r="A101" s="87" t="s">
        <v>76</v>
      </c>
      <c r="B101" s="92" t="s">
        <v>83</v>
      </c>
      <c r="C101" s="19" t="s">
        <v>244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>
      <c r="A102" s="87"/>
      <c r="B102" s="92"/>
      <c r="C102" s="47" t="s">
        <v>26</v>
      </c>
      <c r="D102" s="44"/>
      <c r="E102" s="44"/>
      <c r="F102" s="44"/>
      <c r="G102" s="44"/>
      <c r="H102" s="44"/>
    </row>
    <row r="103" spans="1:8">
      <c r="A103" s="97" t="s">
        <v>77</v>
      </c>
      <c r="B103" s="99" t="s">
        <v>264</v>
      </c>
      <c r="C103" s="19" t="s">
        <v>244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>
      <c r="A104" s="98"/>
      <c r="B104" s="100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32" t="s">
        <v>251</v>
      </c>
      <c r="C105" s="47"/>
      <c r="D105" s="44"/>
      <c r="E105" s="44"/>
      <c r="F105" s="44"/>
      <c r="G105" s="44"/>
      <c r="H105" s="44"/>
    </row>
    <row r="106" spans="1:8" ht="31.5">
      <c r="A106" s="16" t="s">
        <v>153</v>
      </c>
      <c r="B106" s="35" t="s">
        <v>239</v>
      </c>
      <c r="C106" s="19" t="s">
        <v>240</v>
      </c>
      <c r="D106" s="44"/>
      <c r="E106" s="44"/>
      <c r="F106" s="44"/>
      <c r="G106" s="44"/>
      <c r="H106" s="44"/>
    </row>
    <row r="107" spans="1:8" ht="63">
      <c r="A107" s="16" t="s">
        <v>76</v>
      </c>
      <c r="B107" s="35" t="s">
        <v>252</v>
      </c>
      <c r="C107" s="19" t="s">
        <v>243</v>
      </c>
      <c r="D107" s="44"/>
      <c r="E107" s="44"/>
      <c r="F107" s="44"/>
      <c r="G107" s="44"/>
      <c r="H107" s="44"/>
    </row>
    <row r="108" spans="1:8" ht="31.5">
      <c r="A108" s="16" t="s">
        <v>77</v>
      </c>
      <c r="B108" s="35" t="s">
        <v>241</v>
      </c>
      <c r="C108" s="19" t="s">
        <v>244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95">
        <v>1</v>
      </c>
      <c r="B110" s="43" t="s">
        <v>261</v>
      </c>
      <c r="C110" s="19" t="s">
        <v>244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>
      <c r="A111" s="95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>
      <c r="A112" s="14" t="s">
        <v>76</v>
      </c>
      <c r="B112" s="43" t="s">
        <v>180</v>
      </c>
      <c r="C112" s="47"/>
      <c r="D112" s="44"/>
      <c r="E112" s="44"/>
      <c r="F112" s="44"/>
      <c r="G112" s="44"/>
      <c r="H112" s="44"/>
    </row>
    <row r="113" spans="1:8" ht="31.5">
      <c r="A113" s="14" t="s">
        <v>63</v>
      </c>
      <c r="B113" s="43" t="s">
        <v>97</v>
      </c>
      <c r="C113" s="19" t="s">
        <v>244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98</v>
      </c>
      <c r="C114" s="19" t="s">
        <v>244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99</v>
      </c>
      <c r="C115" s="19" t="s">
        <v>244</v>
      </c>
      <c r="D115" s="44"/>
      <c r="E115" s="44"/>
      <c r="F115" s="44"/>
      <c r="G115" s="44"/>
      <c r="H115" s="44"/>
    </row>
    <row r="116" spans="1:8" ht="31.5">
      <c r="A116" s="14" t="s">
        <v>66</v>
      </c>
      <c r="B116" s="43" t="s">
        <v>100</v>
      </c>
      <c r="C116" s="19" t="s">
        <v>244</v>
      </c>
      <c r="D116" s="44"/>
      <c r="E116" s="44"/>
      <c r="F116" s="44"/>
      <c r="G116" s="44"/>
      <c r="H116" s="44"/>
    </row>
    <row r="117" spans="1:8" ht="47.25">
      <c r="A117" s="14" t="s">
        <v>68</v>
      </c>
      <c r="B117" s="43" t="s">
        <v>101</v>
      </c>
      <c r="C117" s="19" t="s">
        <v>244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102</v>
      </c>
      <c r="C118" s="19" t="s">
        <v>244</v>
      </c>
      <c r="D118" s="44"/>
      <c r="E118" s="44"/>
      <c r="F118" s="44"/>
      <c r="G118" s="44"/>
      <c r="H118" s="44"/>
    </row>
    <row r="119" spans="1:8" ht="47.25">
      <c r="A119" s="14" t="s">
        <v>70</v>
      </c>
      <c r="B119" s="43" t="s">
        <v>103</v>
      </c>
      <c r="C119" s="19" t="s">
        <v>244</v>
      </c>
      <c r="D119" s="44"/>
      <c r="E119" s="44"/>
      <c r="F119" s="44"/>
      <c r="G119" s="44"/>
      <c r="H119" s="44"/>
    </row>
    <row r="120" spans="1:8" ht="31.5">
      <c r="A120" s="14" t="s">
        <v>71</v>
      </c>
      <c r="B120" s="43" t="s">
        <v>104</v>
      </c>
      <c r="C120" s="19" t="s">
        <v>244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105</v>
      </c>
      <c r="C121" s="19" t="s">
        <v>244</v>
      </c>
      <c r="D121" s="44"/>
      <c r="E121" s="44"/>
      <c r="F121" s="44"/>
      <c r="G121" s="44"/>
      <c r="H121" s="44"/>
    </row>
    <row r="122" spans="1:8" ht="31.5">
      <c r="A122" s="14" t="s">
        <v>73</v>
      </c>
      <c r="B122" s="43" t="s">
        <v>106</v>
      </c>
      <c r="C122" s="19" t="s">
        <v>244</v>
      </c>
      <c r="D122" s="44"/>
      <c r="E122" s="44"/>
      <c r="F122" s="44"/>
      <c r="G122" s="44"/>
      <c r="H122" s="44"/>
    </row>
    <row r="123" spans="1:8">
      <c r="A123" s="14" t="s">
        <v>181</v>
      </c>
      <c r="B123" s="43" t="s">
        <v>107</v>
      </c>
      <c r="C123" s="19" t="s">
        <v>244</v>
      </c>
      <c r="D123" s="44"/>
      <c r="E123" s="44"/>
      <c r="F123" s="44"/>
      <c r="G123" s="44"/>
      <c r="H123" s="44"/>
    </row>
    <row r="124" spans="1:8" ht="31.5">
      <c r="A124" s="14" t="s">
        <v>182</v>
      </c>
      <c r="B124" s="43" t="s">
        <v>108</v>
      </c>
      <c r="C124" s="19" t="s">
        <v>244</v>
      </c>
      <c r="D124" s="44"/>
      <c r="E124" s="44"/>
      <c r="F124" s="44"/>
      <c r="G124" s="44"/>
      <c r="H124" s="44"/>
    </row>
    <row r="125" spans="1:8" ht="31.5">
      <c r="A125" s="14" t="s">
        <v>183</v>
      </c>
      <c r="B125" s="43" t="s">
        <v>109</v>
      </c>
      <c r="C125" s="19" t="s">
        <v>244</v>
      </c>
      <c r="D125" s="44"/>
      <c r="E125" s="44"/>
      <c r="F125" s="44"/>
      <c r="G125" s="44"/>
      <c r="H125" s="44"/>
    </row>
    <row r="126" spans="1:8" ht="31.5">
      <c r="A126" s="14" t="s">
        <v>184</v>
      </c>
      <c r="B126" s="43" t="s">
        <v>110</v>
      </c>
      <c r="C126" s="19" t="s">
        <v>244</v>
      </c>
      <c r="D126" s="44"/>
      <c r="E126" s="44"/>
      <c r="F126" s="44"/>
      <c r="G126" s="44"/>
      <c r="H126" s="44"/>
    </row>
    <row r="127" spans="1:8" ht="47.25">
      <c r="A127" s="14" t="s">
        <v>185</v>
      </c>
      <c r="B127" s="43" t="s">
        <v>111</v>
      </c>
      <c r="C127" s="19" t="s">
        <v>244</v>
      </c>
      <c r="D127" s="44"/>
      <c r="E127" s="44"/>
      <c r="F127" s="44"/>
      <c r="G127" s="44"/>
      <c r="H127" s="44"/>
    </row>
    <row r="128" spans="1:8">
      <c r="A128" s="14" t="s">
        <v>186</v>
      </c>
      <c r="B128" s="43" t="s">
        <v>112</v>
      </c>
      <c r="C128" s="19" t="s">
        <v>244</v>
      </c>
      <c r="D128" s="44"/>
      <c r="E128" s="44"/>
      <c r="F128" s="44"/>
      <c r="G128" s="44"/>
      <c r="H128" s="44"/>
    </row>
    <row r="129" spans="1:8" ht="31.5">
      <c r="A129" s="14" t="s">
        <v>187</v>
      </c>
      <c r="B129" s="43" t="s">
        <v>113</v>
      </c>
      <c r="C129" s="19" t="s">
        <v>244</v>
      </c>
      <c r="D129" s="44"/>
      <c r="E129" s="44"/>
      <c r="F129" s="44"/>
      <c r="G129" s="44"/>
      <c r="H129" s="44"/>
    </row>
    <row r="130" spans="1:8" ht="31.5">
      <c r="A130" s="14" t="s">
        <v>188</v>
      </c>
      <c r="B130" s="43" t="s">
        <v>114</v>
      </c>
      <c r="C130" s="19" t="s">
        <v>244</v>
      </c>
      <c r="D130" s="44"/>
      <c r="E130" s="44"/>
      <c r="F130" s="44"/>
      <c r="G130" s="44"/>
      <c r="H130" s="44"/>
    </row>
    <row r="131" spans="1:8">
      <c r="A131" s="14" t="s">
        <v>189</v>
      </c>
      <c r="B131" s="43" t="s">
        <v>115</v>
      </c>
      <c r="C131" s="19" t="s">
        <v>244</v>
      </c>
      <c r="D131" s="44"/>
      <c r="E131" s="44"/>
      <c r="F131" s="44"/>
      <c r="G131" s="44"/>
      <c r="H131" s="44"/>
    </row>
    <row r="132" spans="1:8" ht="31.5">
      <c r="A132" s="10" t="s">
        <v>77</v>
      </c>
      <c r="B132" s="35" t="s">
        <v>159</v>
      </c>
      <c r="C132" s="19" t="s">
        <v>244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>
      <c r="A133" s="10" t="s">
        <v>49</v>
      </c>
      <c r="B133" s="35" t="s">
        <v>89</v>
      </c>
      <c r="C133" s="19" t="s">
        <v>244</v>
      </c>
      <c r="D133" s="44"/>
      <c r="E133" s="44"/>
      <c r="F133" s="44"/>
      <c r="G133" s="44"/>
      <c r="H133" s="44"/>
    </row>
    <row r="134" spans="1:8">
      <c r="A134" s="10" t="s">
        <v>50</v>
      </c>
      <c r="B134" s="35" t="s">
        <v>31</v>
      </c>
      <c r="C134" s="19" t="s">
        <v>244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>
      <c r="A135" s="18" t="s">
        <v>81</v>
      </c>
      <c r="B135" s="35" t="s">
        <v>230</v>
      </c>
      <c r="C135" s="19" t="s">
        <v>244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10" t="s">
        <v>248</v>
      </c>
      <c r="B136" s="35" t="s">
        <v>233</v>
      </c>
      <c r="C136" s="19" t="s">
        <v>244</v>
      </c>
      <c r="D136" s="44"/>
      <c r="E136" s="44"/>
      <c r="F136" s="44"/>
      <c r="G136" s="44"/>
      <c r="H136" s="44"/>
    </row>
    <row r="137" spans="1:8">
      <c r="A137" s="10" t="s">
        <v>249</v>
      </c>
      <c r="B137" s="35" t="s">
        <v>232</v>
      </c>
      <c r="C137" s="19" t="s">
        <v>244</v>
      </c>
      <c r="D137" s="44"/>
      <c r="E137" s="44"/>
      <c r="F137" s="44"/>
      <c r="G137" s="44"/>
      <c r="H137" s="44"/>
    </row>
    <row r="138" spans="1:8">
      <c r="A138" s="10" t="s">
        <v>250</v>
      </c>
      <c r="B138" s="35" t="s">
        <v>231</v>
      </c>
      <c r="C138" s="19" t="s">
        <v>244</v>
      </c>
      <c r="D138" s="44"/>
      <c r="E138" s="44"/>
      <c r="F138" s="44"/>
      <c r="G138" s="44"/>
      <c r="H138" s="44"/>
    </row>
    <row r="139" spans="1:8">
      <c r="A139" s="10" t="s">
        <v>247</v>
      </c>
      <c r="B139" s="35" t="s">
        <v>234</v>
      </c>
      <c r="C139" s="19" t="s">
        <v>244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>
      <c r="A140" s="21" t="s">
        <v>35</v>
      </c>
      <c r="B140" s="32" t="s">
        <v>253</v>
      </c>
      <c r="C140" s="20"/>
      <c r="D140" s="20"/>
      <c r="E140" s="20"/>
      <c r="F140" s="20"/>
      <c r="G140" s="20"/>
      <c r="H140" s="20"/>
    </row>
    <row r="141" spans="1:8" ht="31.5">
      <c r="A141" s="9">
        <v>1</v>
      </c>
      <c r="B141" s="35" t="s">
        <v>256</v>
      </c>
      <c r="C141" s="19" t="s">
        <v>244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>
      <c r="A142" s="18" t="s">
        <v>44</v>
      </c>
      <c r="B142" s="35" t="s">
        <v>37</v>
      </c>
      <c r="C142" s="19" t="s">
        <v>244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>
      <c r="A143" s="18" t="s">
        <v>91</v>
      </c>
      <c r="B143" s="35" t="s">
        <v>193</v>
      </c>
      <c r="C143" s="19" t="s">
        <v>244</v>
      </c>
      <c r="D143" s="44"/>
      <c r="E143" s="44"/>
      <c r="F143" s="44"/>
      <c r="G143" s="44"/>
      <c r="H143" s="44"/>
    </row>
    <row r="144" spans="1:8">
      <c r="A144" s="18" t="s">
        <v>67</v>
      </c>
      <c r="B144" s="35" t="s">
        <v>194</v>
      </c>
      <c r="C144" s="19" t="s">
        <v>244</v>
      </c>
      <c r="D144" s="44"/>
      <c r="E144" s="44"/>
      <c r="F144" s="44"/>
      <c r="G144" s="44"/>
      <c r="H144" s="44"/>
    </row>
    <row r="145" spans="1:16384">
      <c r="A145" s="18" t="s">
        <v>45</v>
      </c>
      <c r="B145" s="35" t="s">
        <v>116</v>
      </c>
      <c r="C145" s="19" t="s">
        <v>244</v>
      </c>
      <c r="D145" s="44"/>
      <c r="E145" s="44"/>
      <c r="F145" s="44"/>
      <c r="G145" s="44"/>
      <c r="H145" s="44"/>
    </row>
    <row r="146" spans="1:16384" ht="31.5">
      <c r="A146" s="10">
        <v>2</v>
      </c>
      <c r="B146" s="35" t="s">
        <v>254</v>
      </c>
      <c r="C146" s="19" t="s">
        <v>244</v>
      </c>
      <c r="D146" s="44"/>
      <c r="E146" s="44"/>
      <c r="F146" s="44"/>
      <c r="G146" s="44"/>
      <c r="H146" s="44"/>
    </row>
    <row r="147" spans="1:16384">
      <c r="A147" s="49" t="s">
        <v>63</v>
      </c>
      <c r="B147" s="3" t="s">
        <v>260</v>
      </c>
      <c r="C147" s="19" t="s">
        <v>244</v>
      </c>
      <c r="D147" s="44"/>
      <c r="E147" s="44"/>
      <c r="F147" s="44"/>
      <c r="G147" s="44"/>
      <c r="H147" s="44"/>
    </row>
    <row r="148" spans="1:16384" ht="31.5">
      <c r="A148" s="10">
        <v>3</v>
      </c>
      <c r="B148" s="59" t="s">
        <v>255</v>
      </c>
      <c r="C148" s="19" t="s">
        <v>244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>
      <c r="A149" s="10" t="s">
        <v>78</v>
      </c>
      <c r="B149" s="35" t="s">
        <v>88</v>
      </c>
      <c r="C149" s="19" t="s">
        <v>244</v>
      </c>
      <c r="D149" s="44"/>
      <c r="E149" s="44"/>
      <c r="F149" s="44"/>
      <c r="G149" s="44"/>
      <c r="H149" s="44"/>
    </row>
    <row r="150" spans="1:16384">
      <c r="A150" s="11" t="s">
        <v>246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>
      <c r="A155" s="9" t="s">
        <v>79</v>
      </c>
      <c r="B155" s="35" t="s">
        <v>117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94" t="s">
        <v>84</v>
      </c>
      <c r="B156" s="92" t="s">
        <v>191</v>
      </c>
      <c r="C156" s="19" t="s">
        <v>166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94"/>
      <c r="B157" s="92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14" t="s">
        <v>85</v>
      </c>
      <c r="B158" s="43" t="s">
        <v>192</v>
      </c>
      <c r="C158" s="47" t="s">
        <v>244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topLeftCell="A100" zoomScaleNormal="100" zoomScaleSheetLayoutView="100" zoomScalePageLayoutView="120" workbookViewId="0">
      <selection activeCell="N14" sqref="N14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81" t="s">
        <v>267</v>
      </c>
      <c r="B1" s="81"/>
      <c r="C1" s="81"/>
      <c r="D1" s="81"/>
      <c r="E1" s="81"/>
      <c r="F1" s="81"/>
      <c r="G1" s="81"/>
      <c r="H1" s="81"/>
    </row>
    <row r="2" spans="1:8" ht="42.75" customHeight="1">
      <c r="A2" s="82" t="s">
        <v>268</v>
      </c>
      <c r="B2" s="83"/>
      <c r="C2" s="83"/>
      <c r="D2" s="83"/>
      <c r="E2" s="83"/>
      <c r="F2" s="83"/>
      <c r="G2" s="83"/>
      <c r="H2" s="83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6" t="s">
        <v>0</v>
      </c>
      <c r="B4" s="84" t="s">
        <v>1</v>
      </c>
      <c r="C4" s="76" t="s">
        <v>2</v>
      </c>
      <c r="D4" s="50" t="s">
        <v>3</v>
      </c>
      <c r="E4" s="50" t="s">
        <v>93</v>
      </c>
      <c r="F4" s="76" t="s">
        <v>4</v>
      </c>
      <c r="G4" s="85"/>
      <c r="H4" s="85"/>
    </row>
    <row r="5" spans="1:8">
      <c r="A5" s="76"/>
      <c r="B5" s="84"/>
      <c r="C5" s="76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>
      <c r="A7" s="53">
        <v>1</v>
      </c>
      <c r="B7" s="55" t="s">
        <v>238</v>
      </c>
      <c r="C7" s="19" t="s">
        <v>9</v>
      </c>
      <c r="D7" s="44">
        <v>74881</v>
      </c>
      <c r="E7" s="63">
        <f>D7+D14-D15+D16</f>
        <v>73568</v>
      </c>
      <c r="F7" s="63">
        <f t="shared" ref="F7:H7" si="0">E7+E14-E15+E16</f>
        <v>73143</v>
      </c>
      <c r="G7" s="63">
        <f t="shared" si="0"/>
        <v>73313</v>
      </c>
      <c r="H7" s="63">
        <f t="shared" si="0"/>
        <v>74270</v>
      </c>
    </row>
    <row r="8" spans="1:8">
      <c r="A8" s="53" t="s">
        <v>44</v>
      </c>
      <c r="B8" s="55" t="s">
        <v>228</v>
      </c>
      <c r="C8" s="19" t="s">
        <v>9</v>
      </c>
      <c r="D8" s="44">
        <v>54702</v>
      </c>
      <c r="E8" s="44">
        <v>53704</v>
      </c>
      <c r="F8" s="44">
        <v>53394</v>
      </c>
      <c r="G8" s="44">
        <v>53518</v>
      </c>
      <c r="H8" s="44">
        <v>54217</v>
      </c>
    </row>
    <row r="9" spans="1:8">
      <c r="A9" s="53" t="s">
        <v>45</v>
      </c>
      <c r="B9" s="55" t="s">
        <v>229</v>
      </c>
      <c r="C9" s="19" t="s">
        <v>9</v>
      </c>
      <c r="D9" s="44">
        <v>20179</v>
      </c>
      <c r="E9" s="44">
        <v>19864</v>
      </c>
      <c r="F9" s="44">
        <f t="shared" ref="F9:H9" si="1">F7-F8</f>
        <v>19749</v>
      </c>
      <c r="G9" s="44">
        <f t="shared" si="1"/>
        <v>19795</v>
      </c>
      <c r="H9" s="44">
        <f t="shared" si="1"/>
        <v>20053</v>
      </c>
    </row>
    <row r="10" spans="1:8" ht="31.5">
      <c r="A10" s="53" t="s">
        <v>76</v>
      </c>
      <c r="B10" s="55" t="s">
        <v>237</v>
      </c>
      <c r="C10" s="19" t="s">
        <v>9</v>
      </c>
      <c r="D10" s="44">
        <v>12333</v>
      </c>
      <c r="E10" s="44">
        <v>12093</v>
      </c>
      <c r="F10" s="44">
        <v>11849</v>
      </c>
      <c r="G10" s="44">
        <v>11677</v>
      </c>
      <c r="H10" s="44">
        <v>11536</v>
      </c>
    </row>
    <row r="11" spans="1:8" ht="31.5">
      <c r="A11" s="53" t="s">
        <v>77</v>
      </c>
      <c r="B11" s="55" t="s">
        <v>235</v>
      </c>
      <c r="C11" s="19" t="s">
        <v>9</v>
      </c>
      <c r="D11" s="44">
        <v>40713</v>
      </c>
      <c r="E11" s="44">
        <v>39758</v>
      </c>
      <c r="F11" s="44">
        <v>39400</v>
      </c>
      <c r="G11" s="44">
        <v>40900</v>
      </c>
      <c r="H11" s="44">
        <v>42400</v>
      </c>
    </row>
    <row r="12" spans="1:8" ht="31.5">
      <c r="A12" s="53" t="s">
        <v>78</v>
      </c>
      <c r="B12" s="55" t="s">
        <v>236</v>
      </c>
      <c r="C12" s="19" t="s">
        <v>9</v>
      </c>
      <c r="D12" s="44">
        <f>D7-D10-D11</f>
        <v>21835</v>
      </c>
      <c r="E12" s="44">
        <v>23018</v>
      </c>
      <c r="F12" s="44">
        <v>23195</v>
      </c>
      <c r="G12" s="44">
        <v>22037</v>
      </c>
      <c r="H12" s="44">
        <v>21635</v>
      </c>
    </row>
    <row r="13" spans="1:8">
      <c r="A13" s="56" t="s">
        <v>79</v>
      </c>
      <c r="B13" s="55" t="s">
        <v>94</v>
      </c>
      <c r="C13" s="19" t="s">
        <v>9</v>
      </c>
      <c r="D13" s="44">
        <f>(D7+E7)/2</f>
        <v>74224.5</v>
      </c>
      <c r="E13" s="44">
        <f>(E7+F7)/2</f>
        <v>73355.5</v>
      </c>
      <c r="F13" s="44">
        <f>(F7+G7)/2</f>
        <v>73228</v>
      </c>
      <c r="G13" s="44">
        <f>(G7+H7)/2</f>
        <v>73791.5</v>
      </c>
      <c r="H13" s="44">
        <f>(H7+(H7+H14-H15+H16))/2</f>
        <v>74747.5</v>
      </c>
    </row>
    <row r="14" spans="1:8" ht="31.5">
      <c r="A14" s="51" t="s">
        <v>84</v>
      </c>
      <c r="B14" s="55" t="s">
        <v>74</v>
      </c>
      <c r="C14" s="19" t="s">
        <v>9</v>
      </c>
      <c r="D14" s="44">
        <v>586</v>
      </c>
      <c r="E14" s="44">
        <v>570</v>
      </c>
      <c r="F14" s="44">
        <v>570</v>
      </c>
      <c r="G14" s="44">
        <v>572</v>
      </c>
      <c r="H14" s="44">
        <v>580</v>
      </c>
    </row>
    <row r="15" spans="1:8">
      <c r="A15" s="51" t="s">
        <v>85</v>
      </c>
      <c r="B15" s="55" t="s">
        <v>75</v>
      </c>
      <c r="C15" s="19" t="s">
        <v>9</v>
      </c>
      <c r="D15" s="44">
        <v>1087</v>
      </c>
      <c r="E15" s="44">
        <v>1095</v>
      </c>
      <c r="F15" s="44">
        <v>1100</v>
      </c>
      <c r="G15" s="44">
        <v>1115</v>
      </c>
      <c r="H15" s="44">
        <v>1125</v>
      </c>
    </row>
    <row r="16" spans="1:8">
      <c r="A16" s="51" t="s">
        <v>86</v>
      </c>
      <c r="B16" s="55" t="s">
        <v>90</v>
      </c>
      <c r="C16" s="19" t="s">
        <v>9</v>
      </c>
      <c r="D16" s="44">
        <v>-812</v>
      </c>
      <c r="E16" s="44">
        <v>100</v>
      </c>
      <c r="F16" s="44">
        <v>700</v>
      </c>
      <c r="G16" s="44">
        <v>1500</v>
      </c>
      <c r="H16" s="44">
        <v>1500</v>
      </c>
    </row>
    <row r="17" spans="1:8" ht="31.5">
      <c r="A17" s="51" t="s">
        <v>154</v>
      </c>
      <c r="B17" s="55" t="s">
        <v>10</v>
      </c>
      <c r="C17" s="19" t="s">
        <v>245</v>
      </c>
      <c r="D17" s="44">
        <f>D14/D13*1000</f>
        <v>7.8949672951653431</v>
      </c>
      <c r="E17" s="44">
        <f>E14/E13*1000</f>
        <v>7.7703784992263696</v>
      </c>
      <c r="F17" s="44">
        <f>F14/F13*1000</f>
        <v>7.7839077948325777</v>
      </c>
      <c r="G17" s="44">
        <f>G14/G13*1000</f>
        <v>7.7515703028126541</v>
      </c>
      <c r="H17" s="44">
        <f>H14/H13*1000</f>
        <v>7.7594568380213387</v>
      </c>
    </row>
    <row r="18" spans="1:8" ht="31.5">
      <c r="A18" s="51" t="s">
        <v>155</v>
      </c>
      <c r="B18" s="55" t="s">
        <v>11</v>
      </c>
      <c r="C18" s="19" t="s">
        <v>245</v>
      </c>
      <c r="D18" s="44">
        <f>D15/D13*1000</f>
        <v>14.644760153318648</v>
      </c>
      <c r="E18" s="44">
        <f>E15/E13*1000</f>
        <v>14.92730606430329</v>
      </c>
      <c r="F18" s="44">
        <f>F15/F13*1000</f>
        <v>15.021576446168131</v>
      </c>
      <c r="G18" s="44">
        <f>G15/G13*1000</f>
        <v>15.110141411951242</v>
      </c>
      <c r="H18" s="44">
        <f>H15/H13*1000</f>
        <v>15.050670590989666</v>
      </c>
    </row>
    <row r="19" spans="1:8" ht="31.5">
      <c r="A19" s="51" t="s">
        <v>156</v>
      </c>
      <c r="B19" s="55" t="s">
        <v>12</v>
      </c>
      <c r="C19" s="19" t="s">
        <v>245</v>
      </c>
      <c r="D19" s="44">
        <f>D17-D18</f>
        <v>-6.7497928581533051</v>
      </c>
      <c r="E19" s="44">
        <f>E17-E18</f>
        <v>-7.15692756507692</v>
      </c>
      <c r="F19" s="44">
        <f>F17-F18</f>
        <v>-7.2376686513355537</v>
      </c>
      <c r="G19" s="44">
        <f>G17-G18</f>
        <v>-7.3585711091385875</v>
      </c>
      <c r="H19" s="44">
        <f>H17-H18</f>
        <v>-7.2912137529683276</v>
      </c>
    </row>
    <row r="20" spans="1:8" ht="31.5">
      <c r="A20" s="51" t="s">
        <v>157</v>
      </c>
      <c r="B20" s="55" t="s">
        <v>13</v>
      </c>
      <c r="C20" s="19" t="s">
        <v>245</v>
      </c>
      <c r="D20" s="44">
        <f>D16/D13*1000</f>
        <v>-10.939784033573821</v>
      </c>
      <c r="E20" s="44">
        <f>E16/E13*1000</f>
        <v>1.3632242981098894</v>
      </c>
      <c r="F20" s="44">
        <f>F16/F13*1000</f>
        <v>9.5591850111979024</v>
      </c>
      <c r="G20" s="44">
        <f>G16/G13*1000</f>
        <v>20.327544500382835</v>
      </c>
      <c r="H20" s="44">
        <f>H16/H13*1000</f>
        <v>20.067560787986221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s="13" customFormat="1" ht="38.25" customHeight="1">
      <c r="A22" s="95">
        <v>1</v>
      </c>
      <c r="B22" s="103" t="s">
        <v>118</v>
      </c>
      <c r="C22" s="66" t="s">
        <v>244</v>
      </c>
      <c r="D22" s="63">
        <v>271142.3</v>
      </c>
      <c r="E22" s="63">
        <v>183115.6</v>
      </c>
      <c r="F22" s="63">
        <v>199321.8</v>
      </c>
      <c r="G22" s="63">
        <v>212680.4</v>
      </c>
      <c r="H22" s="63">
        <v>228931.6</v>
      </c>
    </row>
    <row r="23" spans="1:8" s="13" customFormat="1" ht="31.5">
      <c r="A23" s="95"/>
      <c r="B23" s="104"/>
      <c r="C23" s="67" t="s">
        <v>262</v>
      </c>
      <c r="D23" s="63">
        <v>103.5</v>
      </c>
      <c r="E23" s="63">
        <f>E22/D22*100</f>
        <v>67.534870066382126</v>
      </c>
      <c r="F23" s="63">
        <v>108.8</v>
      </c>
      <c r="G23" s="63">
        <v>106.7</v>
      </c>
      <c r="H23" s="63">
        <v>107.6</v>
      </c>
    </row>
    <row r="24" spans="1:8" ht="47.25" customHeight="1">
      <c r="A24" s="90" t="s">
        <v>76</v>
      </c>
      <c r="B24" s="99" t="s">
        <v>197</v>
      </c>
      <c r="C24" s="19" t="s">
        <v>244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</row>
    <row r="25" spans="1:8" ht="31.5">
      <c r="A25" s="90"/>
      <c r="B25" s="100"/>
      <c r="C25" s="47" t="s">
        <v>262</v>
      </c>
      <c r="D25" s="44">
        <v>0</v>
      </c>
      <c r="E25" s="60">
        <v>0</v>
      </c>
      <c r="F25" s="60">
        <v>0</v>
      </c>
      <c r="G25" s="60">
        <v>0</v>
      </c>
      <c r="H25" s="60">
        <v>0</v>
      </c>
    </row>
    <row r="26" spans="1:8" ht="56.25" customHeight="1">
      <c r="A26" s="91">
        <v>3</v>
      </c>
      <c r="B26" s="99" t="s">
        <v>198</v>
      </c>
      <c r="C26" s="19" t="s">
        <v>244</v>
      </c>
      <c r="D26" s="63">
        <v>270221.3</v>
      </c>
      <c r="E26" s="63">
        <v>182035</v>
      </c>
      <c r="F26" s="63">
        <v>198180</v>
      </c>
      <c r="G26" s="63">
        <v>211460</v>
      </c>
      <c r="H26" s="63">
        <v>227604</v>
      </c>
    </row>
    <row r="27" spans="1:8" ht="31.5">
      <c r="A27" s="91"/>
      <c r="B27" s="100"/>
      <c r="C27" s="47" t="s">
        <v>262</v>
      </c>
      <c r="D27" s="44">
        <v>103.6</v>
      </c>
      <c r="E27" s="60">
        <f>E26/D26*100</f>
        <v>67.365155892596178</v>
      </c>
      <c r="F27" s="60">
        <f>F26/E26*100</f>
        <v>108.86917351058862</v>
      </c>
      <c r="G27" s="60">
        <f>G26/F26*100</f>
        <v>106.70097890806338</v>
      </c>
      <c r="H27" s="60">
        <f>H26/G26*100</f>
        <v>107.63454081150098</v>
      </c>
    </row>
    <row r="28" spans="1:8" ht="31.5">
      <c r="A28" s="62"/>
      <c r="B28" s="61" t="s">
        <v>263</v>
      </c>
      <c r="C28" s="47"/>
      <c r="D28" s="48"/>
      <c r="E28" s="48"/>
      <c r="F28" s="48"/>
      <c r="G28" s="48"/>
      <c r="H28" s="48"/>
    </row>
    <row r="29" spans="1:8" ht="18" hidden="1" customHeight="1">
      <c r="A29" s="80" t="s">
        <v>49</v>
      </c>
      <c r="B29" s="99" t="s">
        <v>119</v>
      </c>
      <c r="C29" s="19" t="s">
        <v>244</v>
      </c>
      <c r="D29" s="44"/>
      <c r="E29" s="44"/>
      <c r="F29" s="44"/>
      <c r="G29" s="44"/>
      <c r="H29" s="44"/>
    </row>
    <row r="30" spans="1:8" ht="31.5" hidden="1">
      <c r="A30" s="80"/>
      <c r="B30" s="100"/>
      <c r="C30" s="47" t="s">
        <v>262</v>
      </c>
      <c r="D30" s="44"/>
      <c r="E30" s="60" t="e">
        <f>E29/D29*100</f>
        <v>#DIV/0!</v>
      </c>
      <c r="F30" s="60" t="e">
        <f>F29/E29*100</f>
        <v>#DIV/0!</v>
      </c>
      <c r="G30" s="60" t="e">
        <f>G29/F29*100</f>
        <v>#DIV/0!</v>
      </c>
      <c r="H30" s="60" t="e">
        <f>H29/G29*100</f>
        <v>#DIV/0!</v>
      </c>
    </row>
    <row r="31" spans="1:8" hidden="1">
      <c r="A31" s="80" t="s">
        <v>50</v>
      </c>
      <c r="B31" s="99" t="s">
        <v>120</v>
      </c>
      <c r="C31" s="19" t="s">
        <v>244</v>
      </c>
      <c r="D31" s="44"/>
      <c r="E31" s="44"/>
      <c r="F31" s="44"/>
      <c r="G31" s="44"/>
      <c r="H31" s="44"/>
    </row>
    <row r="32" spans="1:8" ht="31.5" hidden="1">
      <c r="A32" s="80"/>
      <c r="B32" s="100"/>
      <c r="C32" s="47" t="s">
        <v>262</v>
      </c>
      <c r="D32" s="44"/>
      <c r="E32" s="60" t="e">
        <f>E31/D31*100</f>
        <v>#DIV/0!</v>
      </c>
      <c r="F32" s="60" t="e">
        <f>F31/E31*100</f>
        <v>#DIV/0!</v>
      </c>
      <c r="G32" s="60" t="e">
        <f>G31/F31*100</f>
        <v>#DIV/0!</v>
      </c>
      <c r="H32" s="60" t="e">
        <f>H31/G31*100</f>
        <v>#DIV/0!</v>
      </c>
    </row>
    <row r="33" spans="1:8" ht="16.5" hidden="1" customHeight="1">
      <c r="A33" s="80" t="s">
        <v>51</v>
      </c>
      <c r="B33" s="99" t="s">
        <v>121</v>
      </c>
      <c r="C33" s="19" t="s">
        <v>244</v>
      </c>
      <c r="D33" s="44"/>
      <c r="E33" s="44"/>
      <c r="F33" s="44"/>
      <c r="G33" s="44"/>
      <c r="H33" s="44"/>
    </row>
    <row r="34" spans="1:8" ht="31.5" hidden="1">
      <c r="A34" s="80"/>
      <c r="B34" s="100"/>
      <c r="C34" s="47" t="s">
        <v>262</v>
      </c>
      <c r="D34" s="44"/>
      <c r="E34" s="60" t="e">
        <f>E33/D33*100</f>
        <v>#DIV/0!</v>
      </c>
      <c r="F34" s="60" t="e">
        <f>F33/E33*100</f>
        <v>#DIV/0!</v>
      </c>
      <c r="G34" s="60" t="e">
        <f>G33/F33*100</f>
        <v>#DIV/0!</v>
      </c>
      <c r="H34" s="60" t="e">
        <f>H33/G33*100</f>
        <v>#DIV/0!</v>
      </c>
    </row>
    <row r="35" spans="1:8" ht="17.25" hidden="1" customHeight="1">
      <c r="A35" s="80" t="s">
        <v>52</v>
      </c>
      <c r="B35" s="99" t="s">
        <v>122</v>
      </c>
      <c r="C35" s="19" t="s">
        <v>244</v>
      </c>
      <c r="D35" s="44"/>
      <c r="E35" s="44"/>
      <c r="F35" s="44"/>
      <c r="G35" s="44"/>
      <c r="H35" s="44"/>
    </row>
    <row r="36" spans="1:8" ht="31.5" hidden="1">
      <c r="A36" s="80"/>
      <c r="B36" s="100"/>
      <c r="C36" s="47" t="s">
        <v>262</v>
      </c>
      <c r="D36" s="44"/>
      <c r="E36" s="60" t="e">
        <f>E35/D35*100</f>
        <v>#DIV/0!</v>
      </c>
      <c r="F36" s="60" t="e">
        <f>F35/E35*100</f>
        <v>#DIV/0!</v>
      </c>
      <c r="G36" s="60" t="e">
        <f>G35/F35*100</f>
        <v>#DIV/0!</v>
      </c>
      <c r="H36" s="60" t="e">
        <f>H35/G35*100</f>
        <v>#DIV/0!</v>
      </c>
    </row>
    <row r="37" spans="1:8" hidden="1">
      <c r="A37" s="80" t="s">
        <v>53</v>
      </c>
      <c r="B37" s="99" t="s">
        <v>123</v>
      </c>
      <c r="C37" s="19" t="s">
        <v>244</v>
      </c>
      <c r="D37" s="44"/>
      <c r="E37" s="44"/>
      <c r="F37" s="44"/>
      <c r="G37" s="44"/>
      <c r="H37" s="44"/>
    </row>
    <row r="38" spans="1:8" ht="31.5" hidden="1">
      <c r="A38" s="80"/>
      <c r="B38" s="100"/>
      <c r="C38" s="47" t="s">
        <v>262</v>
      </c>
      <c r="D38" s="44"/>
      <c r="E38" s="60" t="e">
        <f>E37/D37*100</f>
        <v>#DIV/0!</v>
      </c>
      <c r="F38" s="60" t="e">
        <f>F37/E37*100</f>
        <v>#DIV/0!</v>
      </c>
      <c r="G38" s="60" t="e">
        <f>G37/F37*100</f>
        <v>#DIV/0!</v>
      </c>
      <c r="H38" s="60" t="e">
        <f>H37/G37*100</f>
        <v>#DIV/0!</v>
      </c>
    </row>
    <row r="39" spans="1:8" ht="15" hidden="1" customHeight="1">
      <c r="A39" s="80" t="s">
        <v>54</v>
      </c>
      <c r="B39" s="99" t="s">
        <v>124</v>
      </c>
      <c r="C39" s="19" t="s">
        <v>244</v>
      </c>
      <c r="D39" s="44"/>
      <c r="E39" s="44"/>
      <c r="F39" s="44"/>
      <c r="G39" s="44"/>
      <c r="H39" s="44"/>
    </row>
    <row r="40" spans="1:8" ht="31.5" hidden="1">
      <c r="A40" s="80"/>
      <c r="B40" s="100"/>
      <c r="C40" s="47" t="s">
        <v>262</v>
      </c>
      <c r="D40" s="44"/>
      <c r="E40" s="60" t="e">
        <f>E39/D39*100</f>
        <v>#DIV/0!</v>
      </c>
      <c r="F40" s="60" t="e">
        <f>F39/E39*100</f>
        <v>#DIV/0!</v>
      </c>
      <c r="G40" s="60" t="e">
        <f>G39/F39*100</f>
        <v>#DIV/0!</v>
      </c>
      <c r="H40" s="60" t="e">
        <f>H39/G39*100</f>
        <v>#DIV/0!</v>
      </c>
    </row>
    <row r="41" spans="1:8" ht="35.25" hidden="1" customHeight="1">
      <c r="A41" s="80" t="s">
        <v>55</v>
      </c>
      <c r="B41" s="99" t="s">
        <v>125</v>
      </c>
      <c r="C41" s="19" t="s">
        <v>244</v>
      </c>
      <c r="D41" s="44"/>
      <c r="E41" s="44"/>
      <c r="F41" s="44"/>
      <c r="G41" s="44"/>
      <c r="H41" s="44"/>
    </row>
    <row r="42" spans="1:8" ht="31.5" hidden="1">
      <c r="A42" s="80"/>
      <c r="B42" s="100"/>
      <c r="C42" s="47" t="s">
        <v>262</v>
      </c>
      <c r="D42" s="44"/>
      <c r="E42" s="60" t="e">
        <f>E41/D41*100</f>
        <v>#DIV/0!</v>
      </c>
      <c r="F42" s="60" t="e">
        <f>F41/E41*100</f>
        <v>#DIV/0!</v>
      </c>
      <c r="G42" s="60" t="e">
        <f>G41/F41*100</f>
        <v>#DIV/0!</v>
      </c>
      <c r="H42" s="60" t="e">
        <f>H41/G41*100</f>
        <v>#DIV/0!</v>
      </c>
    </row>
    <row r="43" spans="1:8" ht="18.75" hidden="1" customHeight="1">
      <c r="A43" s="80" t="s">
        <v>56</v>
      </c>
      <c r="B43" s="99" t="s">
        <v>126</v>
      </c>
      <c r="C43" s="19" t="s">
        <v>244</v>
      </c>
      <c r="D43" s="44"/>
      <c r="E43" s="44"/>
      <c r="F43" s="44"/>
      <c r="G43" s="44"/>
      <c r="H43" s="44"/>
    </row>
    <row r="44" spans="1:8" ht="31.5" hidden="1">
      <c r="A44" s="80"/>
      <c r="B44" s="100"/>
      <c r="C44" s="47" t="s">
        <v>262</v>
      </c>
      <c r="D44" s="44"/>
      <c r="E44" s="60" t="e">
        <f>E43/D43*100</f>
        <v>#DIV/0!</v>
      </c>
      <c r="F44" s="60" t="e">
        <f>F43/E43*100</f>
        <v>#DIV/0!</v>
      </c>
      <c r="G44" s="60" t="e">
        <f>G43/F43*100</f>
        <v>#DIV/0!</v>
      </c>
      <c r="H44" s="60" t="e">
        <f>H43/G43*100</f>
        <v>#DIV/0!</v>
      </c>
    </row>
    <row r="45" spans="1:8" ht="20.25" hidden="1" customHeight="1">
      <c r="A45" s="80" t="s">
        <v>57</v>
      </c>
      <c r="B45" s="99" t="s">
        <v>127</v>
      </c>
      <c r="C45" s="19" t="s">
        <v>244</v>
      </c>
      <c r="D45" s="44"/>
      <c r="E45" s="44"/>
      <c r="F45" s="44"/>
      <c r="G45" s="44"/>
      <c r="H45" s="44"/>
    </row>
    <row r="46" spans="1:8" ht="31.5" hidden="1">
      <c r="A46" s="80"/>
      <c r="B46" s="100"/>
      <c r="C46" s="47" t="s">
        <v>262</v>
      </c>
      <c r="D46" s="44"/>
      <c r="E46" s="60" t="e">
        <f>E45/D45*100</f>
        <v>#DIV/0!</v>
      </c>
      <c r="F46" s="60" t="e">
        <f>F45/E45*100</f>
        <v>#DIV/0!</v>
      </c>
      <c r="G46" s="60" t="e">
        <f>G45/F45*100</f>
        <v>#DIV/0!</v>
      </c>
      <c r="H46" s="60" t="e">
        <f>H45/G45*100</f>
        <v>#DIV/0!</v>
      </c>
    </row>
    <row r="47" spans="1:8" ht="16.5" hidden="1" customHeight="1">
      <c r="A47" s="80" t="s">
        <v>58</v>
      </c>
      <c r="B47" s="99" t="s">
        <v>128</v>
      </c>
      <c r="C47" s="19" t="s">
        <v>244</v>
      </c>
      <c r="D47" s="44"/>
      <c r="E47" s="44"/>
      <c r="F47" s="44"/>
      <c r="G47" s="44"/>
      <c r="H47" s="44"/>
    </row>
    <row r="48" spans="1:8" ht="31.5" hidden="1">
      <c r="A48" s="80"/>
      <c r="B48" s="100"/>
      <c r="C48" s="47" t="s">
        <v>262</v>
      </c>
      <c r="D48" s="44"/>
      <c r="E48" s="60" t="e">
        <f>E47/D47*100</f>
        <v>#DIV/0!</v>
      </c>
      <c r="F48" s="60" t="e">
        <f>F47/E47*100</f>
        <v>#DIV/0!</v>
      </c>
      <c r="G48" s="60" t="e">
        <f>G47/F47*100</f>
        <v>#DIV/0!</v>
      </c>
      <c r="H48" s="60" t="e">
        <f>H47/G47*100</f>
        <v>#DIV/0!</v>
      </c>
    </row>
    <row r="49" spans="1:8" ht="18" customHeight="1">
      <c r="A49" s="80" t="s">
        <v>59</v>
      </c>
      <c r="B49" s="99" t="s">
        <v>129</v>
      </c>
      <c r="C49" s="19" t="s">
        <v>244</v>
      </c>
      <c r="D49" s="44">
        <v>33781.599999999999</v>
      </c>
      <c r="E49" s="44">
        <v>34440</v>
      </c>
      <c r="F49" s="44">
        <v>37350.6</v>
      </c>
      <c r="G49" s="44">
        <v>41059.9</v>
      </c>
      <c r="H49" s="44">
        <v>45826</v>
      </c>
    </row>
    <row r="50" spans="1:8" ht="31.5">
      <c r="A50" s="80"/>
      <c r="B50" s="100"/>
      <c r="C50" s="47" t="s">
        <v>262</v>
      </c>
      <c r="D50" s="44">
        <v>130.30000000000001</v>
      </c>
      <c r="E50" s="60">
        <f>E49/D49*100</f>
        <v>101.94898998271249</v>
      </c>
      <c r="F50" s="60">
        <f>F49/E49*100</f>
        <v>108.45121951219512</v>
      </c>
      <c r="G50" s="60">
        <f>G49/F49*100</f>
        <v>109.93103189774732</v>
      </c>
      <c r="H50" s="60">
        <f>H49/G49*100</f>
        <v>111.60767561538142</v>
      </c>
    </row>
    <row r="51" spans="1:8" ht="18.75" hidden="1" customHeight="1">
      <c r="A51" s="80" t="s">
        <v>60</v>
      </c>
      <c r="B51" s="99" t="s">
        <v>130</v>
      </c>
      <c r="C51" s="19" t="s">
        <v>244</v>
      </c>
      <c r="D51" s="44"/>
      <c r="E51" s="44"/>
      <c r="F51" s="44"/>
      <c r="G51" s="44"/>
      <c r="H51" s="44"/>
    </row>
    <row r="52" spans="1:8" ht="31.5" hidden="1">
      <c r="A52" s="80"/>
      <c r="B52" s="100"/>
      <c r="C52" s="47" t="s">
        <v>262</v>
      </c>
      <c r="D52" s="44"/>
      <c r="E52" s="60" t="e">
        <f>E51/D51*100</f>
        <v>#DIV/0!</v>
      </c>
      <c r="F52" s="60" t="e">
        <f>F51/E51*100</f>
        <v>#DIV/0!</v>
      </c>
      <c r="G52" s="60" t="e">
        <f>G51/F51*100</f>
        <v>#DIV/0!</v>
      </c>
      <c r="H52" s="60" t="e">
        <f>H51/G51*100</f>
        <v>#DIV/0!</v>
      </c>
    </row>
    <row r="53" spans="1:8" ht="17.25" hidden="1" customHeight="1">
      <c r="A53" s="80" t="s">
        <v>61</v>
      </c>
      <c r="B53" s="99" t="s">
        <v>131</v>
      </c>
      <c r="C53" s="19" t="s">
        <v>244</v>
      </c>
      <c r="D53" s="44"/>
      <c r="E53" s="44"/>
      <c r="F53" s="44"/>
      <c r="G53" s="44"/>
      <c r="H53" s="44"/>
    </row>
    <row r="54" spans="1:8" ht="31.5" hidden="1">
      <c r="A54" s="80"/>
      <c r="B54" s="100"/>
      <c r="C54" s="47" t="s">
        <v>262</v>
      </c>
      <c r="D54" s="44"/>
      <c r="E54" s="60" t="e">
        <f>E53/D53*100</f>
        <v>#DIV/0!</v>
      </c>
      <c r="F54" s="60" t="e">
        <f>F53/E53*100</f>
        <v>#DIV/0!</v>
      </c>
      <c r="G54" s="60" t="e">
        <f>G53/F53*100</f>
        <v>#DIV/0!</v>
      </c>
      <c r="H54" s="60" t="e">
        <f>H53/G53*100</f>
        <v>#DIV/0!</v>
      </c>
    </row>
    <row r="55" spans="1:8" ht="15.75" hidden="1" customHeight="1">
      <c r="A55" s="80" t="s">
        <v>62</v>
      </c>
      <c r="B55" s="99" t="s">
        <v>132</v>
      </c>
      <c r="C55" s="19" t="s">
        <v>244</v>
      </c>
      <c r="D55" s="44"/>
      <c r="E55" s="44"/>
      <c r="F55" s="44"/>
      <c r="G55" s="44"/>
      <c r="H55" s="44"/>
    </row>
    <row r="56" spans="1:8" ht="31.5" hidden="1">
      <c r="A56" s="80"/>
      <c r="B56" s="100"/>
      <c r="C56" s="47" t="s">
        <v>262</v>
      </c>
      <c r="D56" s="44"/>
      <c r="E56" s="60" t="e">
        <f>E55/D55*100</f>
        <v>#DIV/0!</v>
      </c>
      <c r="F56" s="60" t="e">
        <f>F55/E55*100</f>
        <v>#DIV/0!</v>
      </c>
      <c r="G56" s="60" t="e">
        <f>G55/F55*100</f>
        <v>#DIV/0!</v>
      </c>
      <c r="H56" s="60" t="e">
        <f>H55/G55*100</f>
        <v>#DIV/0!</v>
      </c>
    </row>
    <row r="57" spans="1:8" ht="16.5" hidden="1" customHeight="1">
      <c r="A57" s="80" t="s">
        <v>134</v>
      </c>
      <c r="B57" s="99" t="s">
        <v>133</v>
      </c>
      <c r="C57" s="19" t="s">
        <v>244</v>
      </c>
      <c r="D57" s="44"/>
      <c r="E57" s="44"/>
      <c r="F57" s="44"/>
      <c r="G57" s="44"/>
      <c r="H57" s="44"/>
    </row>
    <row r="58" spans="1:8" ht="31.5" hidden="1">
      <c r="A58" s="80"/>
      <c r="B58" s="100"/>
      <c r="C58" s="47" t="s">
        <v>262</v>
      </c>
      <c r="D58" s="44"/>
      <c r="E58" s="60" t="e">
        <f>E57/D57*100</f>
        <v>#DIV/0!</v>
      </c>
      <c r="F58" s="60" t="e">
        <f>F57/E57*100</f>
        <v>#DIV/0!</v>
      </c>
      <c r="G58" s="60" t="e">
        <f>G57/F57*100</f>
        <v>#DIV/0!</v>
      </c>
      <c r="H58" s="60" t="e">
        <f>H57/G57*100</f>
        <v>#DIV/0!</v>
      </c>
    </row>
    <row r="59" spans="1:8" ht="17.25" hidden="1" customHeight="1">
      <c r="A59" s="80" t="s">
        <v>136</v>
      </c>
      <c r="B59" s="99" t="s">
        <v>135</v>
      </c>
      <c r="C59" s="19" t="s">
        <v>244</v>
      </c>
      <c r="D59" s="44"/>
      <c r="E59" s="44"/>
      <c r="F59" s="44"/>
      <c r="G59" s="44"/>
      <c r="H59" s="44"/>
    </row>
    <row r="60" spans="1:8" ht="31.5" hidden="1">
      <c r="A60" s="80"/>
      <c r="B60" s="100"/>
      <c r="C60" s="47" t="s">
        <v>262</v>
      </c>
      <c r="D60" s="44"/>
      <c r="E60" s="60" t="e">
        <f>E59/D59*100</f>
        <v>#DIV/0!</v>
      </c>
      <c r="F60" s="60" t="e">
        <f>F59/E59*100</f>
        <v>#DIV/0!</v>
      </c>
      <c r="G60" s="60" t="e">
        <f>G59/F59*100</f>
        <v>#DIV/0!</v>
      </c>
      <c r="H60" s="60" t="e">
        <f>H59/G59*100</f>
        <v>#DIV/0!</v>
      </c>
    </row>
    <row r="61" spans="1:8" ht="15" hidden="1" customHeight="1">
      <c r="A61" s="80" t="s">
        <v>137</v>
      </c>
      <c r="B61" s="99" t="s">
        <v>138</v>
      </c>
      <c r="C61" s="19" t="s">
        <v>244</v>
      </c>
      <c r="D61" s="44"/>
      <c r="E61" s="44"/>
      <c r="F61" s="44"/>
      <c r="G61" s="44"/>
      <c r="H61" s="44"/>
    </row>
    <row r="62" spans="1:8" ht="31.5" hidden="1">
      <c r="A62" s="80"/>
      <c r="B62" s="100"/>
      <c r="C62" s="47" t="s">
        <v>262</v>
      </c>
      <c r="D62" s="44"/>
      <c r="E62" s="60" t="e">
        <f>E61/D61*100</f>
        <v>#DIV/0!</v>
      </c>
      <c r="F62" s="60" t="e">
        <f>F61/E61*100</f>
        <v>#DIV/0!</v>
      </c>
      <c r="G62" s="60" t="e">
        <f>G61/F61*100</f>
        <v>#DIV/0!</v>
      </c>
      <c r="H62" s="60" t="e">
        <f>H61/G61*100</f>
        <v>#DIV/0!</v>
      </c>
    </row>
    <row r="63" spans="1:8" ht="15.75" hidden="1" customHeight="1">
      <c r="A63" s="80" t="s">
        <v>139</v>
      </c>
      <c r="B63" s="99" t="s">
        <v>140</v>
      </c>
      <c r="C63" s="19" t="s">
        <v>244</v>
      </c>
      <c r="D63" s="44"/>
      <c r="E63" s="44"/>
      <c r="F63" s="44"/>
      <c r="G63" s="44"/>
      <c r="H63" s="44"/>
    </row>
    <row r="64" spans="1:8" ht="31.5" hidden="1">
      <c r="A64" s="80"/>
      <c r="B64" s="100"/>
      <c r="C64" s="47" t="s">
        <v>262</v>
      </c>
      <c r="D64" s="44"/>
      <c r="E64" s="60" t="e">
        <f>E63/D63*100</f>
        <v>#DIV/0!</v>
      </c>
      <c r="F64" s="60" t="e">
        <f>F63/E63*100</f>
        <v>#DIV/0!</v>
      </c>
      <c r="G64" s="60" t="e">
        <f>G63/F63*100</f>
        <v>#DIV/0!</v>
      </c>
      <c r="H64" s="60" t="e">
        <f>H63/G63*100</f>
        <v>#DIV/0!</v>
      </c>
    </row>
    <row r="65" spans="1:16384" ht="23.25" hidden="1" customHeight="1">
      <c r="A65" s="80" t="s">
        <v>141</v>
      </c>
      <c r="B65" s="99" t="s">
        <v>142</v>
      </c>
      <c r="C65" s="19" t="s">
        <v>244</v>
      </c>
      <c r="D65" s="44"/>
      <c r="E65" s="44"/>
      <c r="F65" s="44"/>
      <c r="G65" s="44"/>
      <c r="H65" s="44"/>
    </row>
    <row r="66" spans="1:16384" ht="31.5" hidden="1">
      <c r="A66" s="80"/>
      <c r="B66" s="100"/>
      <c r="C66" s="47" t="s">
        <v>262</v>
      </c>
      <c r="D66" s="44"/>
      <c r="E66" s="60" t="e">
        <f>E65/D65*100</f>
        <v>#DIV/0!</v>
      </c>
      <c r="F66" s="60" t="e">
        <f>F65/E65*100</f>
        <v>#DIV/0!</v>
      </c>
      <c r="G66" s="60" t="e">
        <f>G65/F65*100</f>
        <v>#DIV/0!</v>
      </c>
      <c r="H66" s="60" t="e">
        <f>H65/G65*100</f>
        <v>#DIV/0!</v>
      </c>
    </row>
    <row r="67" spans="1:16384" ht="14.25" hidden="1" customHeight="1">
      <c r="A67" s="80" t="s">
        <v>143</v>
      </c>
      <c r="B67" s="99" t="s">
        <v>144</v>
      </c>
      <c r="C67" s="19" t="s">
        <v>244</v>
      </c>
      <c r="D67" s="44"/>
      <c r="E67" s="44"/>
      <c r="F67" s="44"/>
      <c r="G67" s="44"/>
      <c r="H67" s="44"/>
    </row>
    <row r="68" spans="1:16384" ht="31.5" hidden="1">
      <c r="A68" s="80"/>
      <c r="B68" s="100"/>
      <c r="C68" s="47" t="s">
        <v>262</v>
      </c>
      <c r="D68" s="44"/>
      <c r="E68" s="60" t="e">
        <f>E67/D67*100</f>
        <v>#DIV/0!</v>
      </c>
      <c r="F68" s="60" t="e">
        <f>F67/E67*100</f>
        <v>#DIV/0!</v>
      </c>
      <c r="G68" s="60" t="e">
        <f>G67/F67*100</f>
        <v>#DIV/0!</v>
      </c>
      <c r="H68" s="60" t="e">
        <f>H67/G67*100</f>
        <v>#DIV/0!</v>
      </c>
      <c r="I68" s="13"/>
      <c r="J68" s="13"/>
      <c r="K68" s="13"/>
    </row>
    <row r="69" spans="1:16384" ht="15.75" hidden="1" customHeight="1">
      <c r="A69" s="80" t="s">
        <v>145</v>
      </c>
      <c r="B69" s="99" t="s">
        <v>146</v>
      </c>
      <c r="C69" s="19" t="s">
        <v>244</v>
      </c>
      <c r="D69" s="44"/>
      <c r="E69" s="44"/>
      <c r="F69" s="44"/>
      <c r="G69" s="44"/>
      <c r="H69" s="44"/>
      <c r="I69" s="13"/>
      <c r="J69" s="13"/>
      <c r="K69" s="13"/>
    </row>
    <row r="70" spans="1:16384" ht="31.5" hidden="1">
      <c r="A70" s="80"/>
      <c r="B70" s="100"/>
      <c r="C70" s="47" t="s">
        <v>262</v>
      </c>
      <c r="D70" s="44"/>
      <c r="E70" s="60" t="e">
        <f>E69/D69*100</f>
        <v>#DIV/0!</v>
      </c>
      <c r="F70" s="60" t="e">
        <f>F69/E69*100</f>
        <v>#DIV/0!</v>
      </c>
      <c r="G70" s="60" t="e">
        <f>G69/F69*100</f>
        <v>#DIV/0!</v>
      </c>
      <c r="H70" s="60" t="e">
        <f>H69/G69*100</f>
        <v>#DIV/0!</v>
      </c>
      <c r="I70" s="13"/>
      <c r="J70" s="13"/>
      <c r="K70" s="13"/>
    </row>
    <row r="71" spans="1:16384" hidden="1">
      <c r="A71" s="80" t="s">
        <v>147</v>
      </c>
      <c r="B71" s="99" t="s">
        <v>148</v>
      </c>
      <c r="C71" s="19" t="s">
        <v>244</v>
      </c>
      <c r="D71" s="44"/>
      <c r="E71" s="44"/>
      <c r="F71" s="44"/>
      <c r="G71" s="44"/>
      <c r="H71" s="44"/>
      <c r="I71" s="13"/>
      <c r="J71" s="13"/>
      <c r="K71" s="13"/>
    </row>
    <row r="72" spans="1:16384" ht="31.5" hidden="1">
      <c r="A72" s="80"/>
      <c r="B72" s="100"/>
      <c r="C72" s="47" t="s">
        <v>262</v>
      </c>
      <c r="D72" s="44"/>
      <c r="E72" s="60" t="e">
        <f>E71/D71*100</f>
        <v>#DIV/0!</v>
      </c>
      <c r="F72" s="60" t="e">
        <f>F71/E71*100</f>
        <v>#DIV/0!</v>
      </c>
      <c r="G72" s="60" t="e">
        <f>G71/F71*100</f>
        <v>#DIV/0!</v>
      </c>
      <c r="H72" s="60" t="e">
        <f>H71/G71*100</f>
        <v>#DIV/0!</v>
      </c>
      <c r="I72" s="13"/>
      <c r="J72" s="13"/>
      <c r="K72" s="13"/>
    </row>
    <row r="73" spans="1:16384" ht="14.25" hidden="1" customHeight="1">
      <c r="A73" s="80" t="s">
        <v>149</v>
      </c>
      <c r="B73" s="99" t="s">
        <v>150</v>
      </c>
      <c r="C73" s="19" t="s">
        <v>244</v>
      </c>
      <c r="D73" s="44"/>
      <c r="E73" s="44"/>
      <c r="F73" s="44"/>
      <c r="G73" s="44"/>
      <c r="H73" s="44"/>
      <c r="I73" s="13"/>
      <c r="J73" s="13"/>
      <c r="K73" s="13"/>
    </row>
    <row r="74" spans="1:16384" ht="31.5" hidden="1">
      <c r="A74" s="80"/>
      <c r="B74" s="100"/>
      <c r="C74" s="47" t="s">
        <v>262</v>
      </c>
      <c r="D74" s="44"/>
      <c r="E74" s="60" t="e">
        <f>E73/D73*100</f>
        <v>#DIV/0!</v>
      </c>
      <c r="F74" s="60" t="e">
        <f>F73/E73*100</f>
        <v>#DIV/0!</v>
      </c>
      <c r="G74" s="60" t="e">
        <f>G73/F73*100</f>
        <v>#DIV/0!</v>
      </c>
      <c r="H74" s="60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hidden="1" customHeight="1">
      <c r="A75" s="80" t="s">
        <v>151</v>
      </c>
      <c r="B75" s="99" t="s">
        <v>152</v>
      </c>
      <c r="C75" s="19" t="s">
        <v>244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hidden="1">
      <c r="A76" s="80"/>
      <c r="B76" s="100"/>
      <c r="C76" s="47" t="s">
        <v>262</v>
      </c>
      <c r="D76" s="44"/>
      <c r="E76" s="60" t="e">
        <f>E75/D75*100</f>
        <v>#DIV/0!</v>
      </c>
      <c r="F76" s="60" t="e">
        <f>F75/E75*100</f>
        <v>#DIV/0!</v>
      </c>
      <c r="G76" s="60" t="e">
        <f>G75/F75*100</f>
        <v>#DIV/0!</v>
      </c>
      <c r="H76" s="60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>
      <c r="A77" s="80">
        <v>4</v>
      </c>
      <c r="B77" s="99" t="s">
        <v>199</v>
      </c>
      <c r="C77" s="19" t="s">
        <v>244</v>
      </c>
      <c r="D77" s="63">
        <v>1191.5</v>
      </c>
      <c r="E77" s="63">
        <v>1080.5999999999999</v>
      </c>
      <c r="F77" s="63">
        <v>1141.8</v>
      </c>
      <c r="G77" s="63">
        <v>1220.4000000000001</v>
      </c>
      <c r="H77" s="63">
        <v>1327.6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80"/>
      <c r="B78" s="100"/>
      <c r="C78" s="47" t="s">
        <v>262</v>
      </c>
      <c r="D78" s="44">
        <v>104.1</v>
      </c>
      <c r="E78" s="60">
        <f>E77/D77*100</f>
        <v>90.692404532102387</v>
      </c>
      <c r="F78" s="60">
        <f>F77/E77*100</f>
        <v>105.66352026651859</v>
      </c>
      <c r="G78" s="60">
        <f>G77/F77*100</f>
        <v>106.88386757750921</v>
      </c>
      <c r="H78" s="60">
        <f>H77/G77*100</f>
        <v>108.78400524418221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>
      <c r="A79" s="80" t="s">
        <v>79</v>
      </c>
      <c r="B79" s="99" t="s">
        <v>200</v>
      </c>
      <c r="C79" s="19" t="s">
        <v>244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80"/>
      <c r="B80" s="100"/>
      <c r="C80" s="47" t="s">
        <v>262</v>
      </c>
      <c r="D80" s="44"/>
      <c r="E80" s="60"/>
      <c r="F80" s="60"/>
      <c r="G80" s="60"/>
      <c r="H80" s="60"/>
      <c r="I80" s="13"/>
      <c r="J80" s="13"/>
      <c r="K80" s="13"/>
    </row>
    <row r="81" spans="1:16384">
      <c r="A81" s="11" t="s">
        <v>15</v>
      </c>
      <c r="B81" s="96" t="s">
        <v>22</v>
      </c>
      <c r="C81" s="96"/>
      <c r="D81" s="96"/>
      <c r="E81" s="96"/>
      <c r="F81" s="96"/>
      <c r="G81" s="96"/>
      <c r="H81" s="96"/>
      <c r="I81" s="13"/>
      <c r="J81" s="13"/>
      <c r="K81" s="13"/>
    </row>
    <row r="82" spans="1:16384">
      <c r="A82" s="80">
        <v>1</v>
      </c>
      <c r="B82" s="101" t="s">
        <v>190</v>
      </c>
      <c r="C82" s="19" t="s">
        <v>244</v>
      </c>
      <c r="D82" s="44">
        <v>1005.1</v>
      </c>
      <c r="E82" s="44">
        <v>1002.2</v>
      </c>
      <c r="F82" s="44">
        <v>1060</v>
      </c>
      <c r="G82" s="44">
        <v>1111.3</v>
      </c>
      <c r="H82" s="44">
        <v>1192.7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80"/>
      <c r="B83" s="102"/>
      <c r="C83" s="47" t="s">
        <v>262</v>
      </c>
      <c r="D83" s="44">
        <v>94.6</v>
      </c>
      <c r="E83" s="60">
        <v>96.5</v>
      </c>
      <c r="F83" s="60">
        <f>F82/E82*100</f>
        <v>105.76731191378965</v>
      </c>
      <c r="G83" s="60">
        <f>G82/F82*100</f>
        <v>104.83962264150944</v>
      </c>
      <c r="H83" s="60">
        <f>H82/G82*100</f>
        <v>107.32475479168542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hidden="1">
      <c r="A84" s="80" t="s">
        <v>44</v>
      </c>
      <c r="B84" s="101" t="s">
        <v>95</v>
      </c>
      <c r="C84" s="19" t="s">
        <v>244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hidden="1">
      <c r="A85" s="80"/>
      <c r="B85" s="102"/>
      <c r="C85" s="47" t="s">
        <v>262</v>
      </c>
      <c r="D85" s="44"/>
      <c r="E85" s="60"/>
      <c r="F85" s="60"/>
      <c r="G85" s="60"/>
      <c r="H85" s="60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hidden="1">
      <c r="A86" s="80" t="s">
        <v>45</v>
      </c>
      <c r="B86" s="101" t="s">
        <v>96</v>
      </c>
      <c r="C86" s="19" t="s">
        <v>244</v>
      </c>
      <c r="D86" s="44"/>
      <c r="E86" s="44"/>
      <c r="F86" s="44"/>
      <c r="G86" s="44"/>
      <c r="H86" s="44"/>
    </row>
    <row r="87" spans="1:16384" ht="31.5" hidden="1">
      <c r="A87" s="80"/>
      <c r="B87" s="102"/>
      <c r="C87" s="47" t="s">
        <v>262</v>
      </c>
      <c r="D87" s="44"/>
      <c r="E87" s="60"/>
      <c r="F87" s="60"/>
      <c r="G87" s="60"/>
      <c r="H87" s="60"/>
    </row>
    <row r="88" spans="1:16384">
      <c r="A88" s="11" t="s">
        <v>21</v>
      </c>
      <c r="B88" s="58" t="s">
        <v>30</v>
      </c>
      <c r="C88" s="20"/>
      <c r="D88" s="20"/>
      <c r="E88" s="20"/>
      <c r="F88" s="20"/>
      <c r="G88" s="20"/>
      <c r="H88" s="20"/>
    </row>
    <row r="89" spans="1:16384" ht="21.75" customHeight="1">
      <c r="A89" s="88">
        <v>1</v>
      </c>
      <c r="B89" s="101" t="s">
        <v>160</v>
      </c>
      <c r="C89" s="19" t="s">
        <v>244</v>
      </c>
      <c r="D89" s="44">
        <v>18522</v>
      </c>
      <c r="E89" s="44">
        <v>7243.4</v>
      </c>
      <c r="F89" s="44">
        <v>8000.1</v>
      </c>
      <c r="G89" s="44">
        <v>9256.5</v>
      </c>
      <c r="H89" s="44">
        <v>10740</v>
      </c>
    </row>
    <row r="90" spans="1:16384" ht="31.5">
      <c r="A90" s="89"/>
      <c r="B90" s="102"/>
      <c r="C90" s="47" t="s">
        <v>262</v>
      </c>
      <c r="D90" s="44">
        <v>104.4</v>
      </c>
      <c r="E90" s="60">
        <v>65</v>
      </c>
      <c r="F90" s="60">
        <f>F89/E89*100</f>
        <v>110.44675152552669</v>
      </c>
      <c r="G90" s="60">
        <f>G89/F89*100</f>
        <v>115.70480368995386</v>
      </c>
      <c r="H90" s="60">
        <f>H89/G89*100</f>
        <v>116.02657591962404</v>
      </c>
    </row>
    <row r="91" spans="1:16384" s="71" customFormat="1" ht="31.5">
      <c r="A91" s="68">
        <v>2</v>
      </c>
      <c r="B91" s="105" t="s">
        <v>82</v>
      </c>
      <c r="C91" s="66" t="s">
        <v>33</v>
      </c>
      <c r="D91" s="63">
        <v>46.622</v>
      </c>
      <c r="E91" s="63">
        <v>41</v>
      </c>
      <c r="F91" s="63">
        <v>44</v>
      </c>
      <c r="G91" s="63">
        <v>51.6</v>
      </c>
      <c r="H91" s="63">
        <v>74.400000000000006</v>
      </c>
    </row>
    <row r="92" spans="1:16384" s="71" customFormat="1" ht="31.5">
      <c r="A92" s="68" t="s">
        <v>63</v>
      </c>
      <c r="B92" s="105" t="s">
        <v>242</v>
      </c>
      <c r="C92" s="66" t="s">
        <v>33</v>
      </c>
      <c r="D92" s="63">
        <v>41.62</v>
      </c>
      <c r="E92" s="63">
        <v>20</v>
      </c>
      <c r="F92" s="63">
        <v>20</v>
      </c>
      <c r="G92" s="63">
        <v>320</v>
      </c>
      <c r="H92" s="63">
        <v>20</v>
      </c>
    </row>
    <row r="93" spans="1:16384" s="71" customFormat="1" ht="31.5">
      <c r="A93" s="68">
        <v>3</v>
      </c>
      <c r="B93" s="105" t="s">
        <v>161</v>
      </c>
      <c r="C93" s="66" t="s">
        <v>34</v>
      </c>
      <c r="D93" s="63">
        <v>28.24</v>
      </c>
      <c r="E93" s="63">
        <v>29.78</v>
      </c>
      <c r="F93" s="63">
        <v>30.54</v>
      </c>
      <c r="G93" s="63">
        <v>21.16</v>
      </c>
      <c r="H93" s="63">
        <v>31.75</v>
      </c>
    </row>
    <row r="94" spans="1:16384">
      <c r="A94" s="11" t="s">
        <v>23</v>
      </c>
      <c r="B94" s="58" t="s">
        <v>36</v>
      </c>
      <c r="C94" s="20"/>
      <c r="D94" s="20"/>
      <c r="E94" s="20"/>
      <c r="F94" s="20"/>
      <c r="G94" s="20"/>
      <c r="H94" s="20"/>
    </row>
    <row r="95" spans="1:16384" ht="31.5">
      <c r="A95" s="51" t="s">
        <v>153</v>
      </c>
      <c r="B95" s="55" t="s">
        <v>92</v>
      </c>
      <c r="C95" s="19" t="s">
        <v>87</v>
      </c>
      <c r="D95" s="44">
        <v>83.3</v>
      </c>
      <c r="E95" s="44">
        <v>83.3</v>
      </c>
      <c r="F95" s="44">
        <v>85.5</v>
      </c>
      <c r="G95" s="44">
        <v>85.5</v>
      </c>
      <c r="H95" s="44">
        <v>85.5</v>
      </c>
    </row>
    <row r="96" spans="1:16384" ht="47.25">
      <c r="A96" s="56" t="s">
        <v>76</v>
      </c>
      <c r="B96" s="55" t="s">
        <v>227</v>
      </c>
      <c r="C96" s="19" t="s">
        <v>87</v>
      </c>
      <c r="D96" s="44">
        <v>38.5</v>
      </c>
      <c r="E96" s="44">
        <v>38.5</v>
      </c>
      <c r="F96" s="44">
        <v>40</v>
      </c>
      <c r="G96" s="44">
        <v>40</v>
      </c>
      <c r="H96" s="44">
        <v>40</v>
      </c>
    </row>
    <row r="97" spans="1:8" ht="63">
      <c r="A97" s="56" t="s">
        <v>77</v>
      </c>
      <c r="B97" s="55" t="s">
        <v>201</v>
      </c>
      <c r="C97" s="19" t="s">
        <v>7</v>
      </c>
      <c r="D97" s="44">
        <f>D96/D95*100</f>
        <v>46.218487394957982</v>
      </c>
      <c r="E97" s="44">
        <f>E96/E95*100</f>
        <v>46.218487394957982</v>
      </c>
      <c r="F97" s="44">
        <f>F96/F95*100</f>
        <v>46.783625730994146</v>
      </c>
      <c r="G97" s="44">
        <f>G96/G95*100</f>
        <v>46.783625730994146</v>
      </c>
      <c r="H97" s="44">
        <f>H96/H95*100</f>
        <v>46.783625730994146</v>
      </c>
    </row>
    <row r="98" spans="1:8">
      <c r="A98" s="11" t="s">
        <v>24</v>
      </c>
      <c r="B98" s="58" t="s">
        <v>25</v>
      </c>
      <c r="C98" s="20"/>
      <c r="D98" s="20"/>
      <c r="E98" s="20"/>
      <c r="F98" s="20"/>
      <c r="G98" s="20"/>
      <c r="H98" s="20"/>
    </row>
    <row r="99" spans="1:8">
      <c r="A99" s="86">
        <v>1</v>
      </c>
      <c r="B99" s="93" t="s">
        <v>196</v>
      </c>
      <c r="C99" s="19" t="s">
        <v>244</v>
      </c>
      <c r="D99" s="44">
        <v>19342.099999999999</v>
      </c>
      <c r="E99" s="44">
        <v>17002.3</v>
      </c>
      <c r="F99" s="44">
        <v>18884.8</v>
      </c>
      <c r="G99" s="44">
        <v>20091.900000000001</v>
      </c>
      <c r="H99" s="44">
        <v>21376.2</v>
      </c>
    </row>
    <row r="100" spans="1:8" ht="31.5">
      <c r="A100" s="86"/>
      <c r="B100" s="93"/>
      <c r="C100" s="47" t="s">
        <v>262</v>
      </c>
      <c r="D100" s="44">
        <v>162.30000000000001</v>
      </c>
      <c r="E100" s="60">
        <v>91.1</v>
      </c>
      <c r="F100" s="60">
        <f>F99/E99*100</f>
        <v>111.07203143104168</v>
      </c>
      <c r="G100" s="60">
        <f>G99/F99*100</f>
        <v>106.39191307294757</v>
      </c>
      <c r="H100" s="60">
        <f>H99/G99*100</f>
        <v>106.39212817105401</v>
      </c>
    </row>
    <row r="101" spans="1:8">
      <c r="A101" s="87" t="s">
        <v>76</v>
      </c>
      <c r="B101" s="92" t="s">
        <v>83</v>
      </c>
      <c r="C101" s="19" t="s">
        <v>244</v>
      </c>
      <c r="D101" s="44">
        <v>1505.2</v>
      </c>
      <c r="E101" s="44">
        <v>1667.2</v>
      </c>
      <c r="F101" s="44">
        <v>1830.9</v>
      </c>
      <c r="G101" s="44">
        <v>1932.6</v>
      </c>
      <c r="H101" s="44">
        <v>2039.9</v>
      </c>
    </row>
    <row r="102" spans="1:8" ht="31.5">
      <c r="A102" s="87"/>
      <c r="B102" s="92"/>
      <c r="C102" s="47" t="s">
        <v>262</v>
      </c>
      <c r="D102" s="44">
        <v>92.9</v>
      </c>
      <c r="E102" s="60">
        <f>E101/D101*100</f>
        <v>110.76268934360883</v>
      </c>
      <c r="F102" s="60">
        <f>F101/E101*100</f>
        <v>109.81885796545106</v>
      </c>
      <c r="G102" s="60">
        <f>G101/F101*100</f>
        <v>105.55464525643126</v>
      </c>
      <c r="H102" s="60">
        <f>H101/G101*100</f>
        <v>105.55210597123047</v>
      </c>
    </row>
    <row r="103" spans="1:8">
      <c r="A103" s="97" t="s">
        <v>77</v>
      </c>
      <c r="B103" s="99" t="s">
        <v>264</v>
      </c>
      <c r="C103" s="19" t="s">
        <v>244</v>
      </c>
      <c r="D103" s="44">
        <v>247.4</v>
      </c>
      <c r="E103" s="60">
        <v>237</v>
      </c>
      <c r="F103" s="60">
        <v>260.3</v>
      </c>
      <c r="G103" s="60">
        <v>274.7</v>
      </c>
      <c r="H103" s="60">
        <v>290</v>
      </c>
    </row>
    <row r="104" spans="1:8" ht="45" customHeight="1">
      <c r="A104" s="98"/>
      <c r="B104" s="100"/>
      <c r="C104" s="47" t="s">
        <v>262</v>
      </c>
      <c r="D104" s="44">
        <v>304.60000000000002</v>
      </c>
      <c r="E104" s="60">
        <f>E103/D103*100</f>
        <v>95.796281325788186</v>
      </c>
      <c r="F104" s="60">
        <f>F103/E103*100</f>
        <v>109.831223628692</v>
      </c>
      <c r="G104" s="60">
        <f>G103/F103*100</f>
        <v>105.53207837111025</v>
      </c>
      <c r="H104" s="60">
        <f>H103/G103*100</f>
        <v>105.56971241354205</v>
      </c>
    </row>
    <row r="105" spans="1:8" s="3" customFormat="1">
      <c r="A105" s="72" t="s">
        <v>27</v>
      </c>
      <c r="B105" s="65" t="s">
        <v>251</v>
      </c>
      <c r="C105" s="47"/>
      <c r="D105" s="44"/>
      <c r="E105" s="44"/>
      <c r="F105" s="44"/>
      <c r="G105" s="44"/>
      <c r="H105" s="44"/>
    </row>
    <row r="106" spans="1:8" s="3" customFormat="1" ht="31.5">
      <c r="A106" s="73" t="s">
        <v>153</v>
      </c>
      <c r="B106" s="64" t="s">
        <v>239</v>
      </c>
      <c r="C106" s="19" t="s">
        <v>240</v>
      </c>
      <c r="D106" s="44">
        <v>2844</v>
      </c>
      <c r="E106" s="44">
        <v>2860</v>
      </c>
      <c r="F106" s="44">
        <v>2875</v>
      </c>
      <c r="G106" s="44">
        <v>2900</v>
      </c>
      <c r="H106" s="44">
        <v>2915</v>
      </c>
    </row>
    <row r="107" spans="1:8" s="3" customFormat="1" ht="63">
      <c r="A107" s="73" t="s">
        <v>76</v>
      </c>
      <c r="B107" s="64" t="s">
        <v>252</v>
      </c>
      <c r="C107" s="19" t="s">
        <v>243</v>
      </c>
      <c r="D107" s="44">
        <v>8845</v>
      </c>
      <c r="E107" s="44">
        <v>8850</v>
      </c>
      <c r="F107" s="44">
        <v>8960</v>
      </c>
      <c r="G107" s="44">
        <v>9100</v>
      </c>
      <c r="H107" s="44">
        <v>9250</v>
      </c>
    </row>
    <row r="108" spans="1:8" s="3" customFormat="1" ht="31.5">
      <c r="A108" s="73" t="s">
        <v>77</v>
      </c>
      <c r="B108" s="64" t="s">
        <v>241</v>
      </c>
      <c r="C108" s="19" t="s">
        <v>244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95">
        <v>1</v>
      </c>
      <c r="B110" s="99" t="s">
        <v>261</v>
      </c>
      <c r="C110" s="19" t="s">
        <v>244</v>
      </c>
      <c r="D110" s="44">
        <f>SUM(D113:D131)</f>
        <v>22026</v>
      </c>
      <c r="E110" s="44">
        <f t="shared" ref="E110:H110" si="2">SUM(E113:E131)</f>
        <v>46638</v>
      </c>
      <c r="F110" s="44">
        <f t="shared" si="2"/>
        <v>44435</v>
      </c>
      <c r="G110" s="44">
        <f t="shared" si="2"/>
        <v>69556</v>
      </c>
      <c r="H110" s="44">
        <f t="shared" si="2"/>
        <v>118255</v>
      </c>
    </row>
    <row r="111" spans="1:8" ht="31.5">
      <c r="A111" s="95"/>
      <c r="B111" s="100"/>
      <c r="C111" s="47" t="s">
        <v>262</v>
      </c>
      <c r="D111" s="44"/>
      <c r="E111" s="44">
        <f>E110/D110</f>
        <v>2.1174067011713431</v>
      </c>
      <c r="F111" s="44">
        <f t="shared" ref="F111:H111" si="3">F110/E110</f>
        <v>0.95276384064496766</v>
      </c>
      <c r="G111" s="44">
        <f t="shared" si="3"/>
        <v>1.5653426353100033</v>
      </c>
      <c r="H111" s="44">
        <f t="shared" si="3"/>
        <v>1.700140893668411</v>
      </c>
    </row>
    <row r="112" spans="1:8" ht="31.5">
      <c r="A112" s="57" t="s">
        <v>76</v>
      </c>
      <c r="B112" s="54" t="s">
        <v>180</v>
      </c>
      <c r="C112" s="47"/>
      <c r="D112" s="44"/>
      <c r="E112" s="44"/>
      <c r="F112" s="44"/>
      <c r="G112" s="44"/>
      <c r="H112" s="44"/>
    </row>
    <row r="113" spans="1:8" ht="31.5">
      <c r="A113" s="57" t="s">
        <v>63</v>
      </c>
      <c r="B113" s="54" t="s">
        <v>97</v>
      </c>
      <c r="C113" s="19" t="s">
        <v>244</v>
      </c>
      <c r="D113" s="44">
        <v>0</v>
      </c>
      <c r="E113" s="44">
        <v>100</v>
      </c>
      <c r="F113" s="44">
        <v>150</v>
      </c>
      <c r="G113" s="44">
        <v>50</v>
      </c>
      <c r="H113" s="69"/>
    </row>
    <row r="114" spans="1:8">
      <c r="A114" s="57" t="s">
        <v>64</v>
      </c>
      <c r="B114" s="54" t="s">
        <v>98</v>
      </c>
      <c r="C114" s="19" t="s">
        <v>244</v>
      </c>
      <c r="D114" s="44">
        <v>0</v>
      </c>
      <c r="E114" s="44"/>
      <c r="F114" s="69"/>
      <c r="G114" s="69"/>
      <c r="H114" s="69"/>
    </row>
    <row r="115" spans="1:8">
      <c r="A115" s="57" t="s">
        <v>65</v>
      </c>
      <c r="B115" s="54" t="s">
        <v>99</v>
      </c>
      <c r="C115" s="19" t="s">
        <v>244</v>
      </c>
      <c r="D115" s="44">
        <v>10096</v>
      </c>
      <c r="E115" s="44">
        <v>6242</v>
      </c>
      <c r="F115" s="69">
        <v>24938</v>
      </c>
      <c r="G115" s="69">
        <v>49834</v>
      </c>
      <c r="H115" s="70">
        <v>105246</v>
      </c>
    </row>
    <row r="116" spans="1:8" ht="31.5">
      <c r="A116" s="57" t="s">
        <v>66</v>
      </c>
      <c r="B116" s="54" t="s">
        <v>100</v>
      </c>
      <c r="C116" s="19" t="s">
        <v>244</v>
      </c>
      <c r="D116" s="44">
        <v>1057</v>
      </c>
      <c r="E116" s="44">
        <v>37</v>
      </c>
      <c r="F116" s="69">
        <v>39</v>
      </c>
      <c r="G116" s="69">
        <v>41</v>
      </c>
      <c r="H116" s="69">
        <v>43</v>
      </c>
    </row>
    <row r="117" spans="1:8" ht="47.25">
      <c r="A117" s="57" t="s">
        <v>68</v>
      </c>
      <c r="B117" s="54" t="s">
        <v>101</v>
      </c>
      <c r="C117" s="19" t="s">
        <v>244</v>
      </c>
      <c r="D117" s="44">
        <v>0</v>
      </c>
      <c r="E117" s="44">
        <v>0</v>
      </c>
      <c r="F117" s="69"/>
      <c r="G117" s="69"/>
      <c r="H117" s="69"/>
    </row>
    <row r="118" spans="1:8">
      <c r="A118" s="57" t="s">
        <v>69</v>
      </c>
      <c r="B118" s="54" t="s">
        <v>102</v>
      </c>
      <c r="C118" s="19" t="s">
        <v>244</v>
      </c>
      <c r="D118" s="44">
        <v>86</v>
      </c>
      <c r="E118" s="44">
        <v>70</v>
      </c>
      <c r="F118" s="69">
        <v>74</v>
      </c>
      <c r="G118" s="69">
        <v>77</v>
      </c>
      <c r="H118" s="69">
        <v>81</v>
      </c>
    </row>
    <row r="119" spans="1:8" ht="47.25">
      <c r="A119" s="57" t="s">
        <v>70</v>
      </c>
      <c r="B119" s="54" t="s">
        <v>103</v>
      </c>
      <c r="C119" s="19" t="s">
        <v>244</v>
      </c>
      <c r="D119" s="44">
        <v>133</v>
      </c>
      <c r="E119" s="44">
        <v>74</v>
      </c>
      <c r="F119" s="69">
        <v>78</v>
      </c>
      <c r="G119" s="69">
        <v>82</v>
      </c>
      <c r="H119" s="69">
        <v>86</v>
      </c>
    </row>
    <row r="120" spans="1:8" ht="31.5">
      <c r="A120" s="57" t="s">
        <v>71</v>
      </c>
      <c r="B120" s="54" t="s">
        <v>104</v>
      </c>
      <c r="C120" s="19" t="s">
        <v>244</v>
      </c>
      <c r="D120" s="44">
        <v>2</v>
      </c>
      <c r="E120" s="44">
        <v>13</v>
      </c>
      <c r="F120" s="69">
        <v>9</v>
      </c>
      <c r="G120" s="69">
        <v>9</v>
      </c>
      <c r="H120" s="69">
        <v>10</v>
      </c>
    </row>
    <row r="121" spans="1:8">
      <c r="A121" s="57" t="s">
        <v>72</v>
      </c>
      <c r="B121" s="54" t="s">
        <v>105</v>
      </c>
      <c r="C121" s="19" t="s">
        <v>244</v>
      </c>
      <c r="D121" s="44">
        <v>9690</v>
      </c>
      <c r="E121" s="44">
        <v>37689</v>
      </c>
      <c r="F121" s="69">
        <v>18055</v>
      </c>
      <c r="G121" s="69">
        <v>18319</v>
      </c>
      <c r="H121" s="70">
        <v>11590</v>
      </c>
    </row>
    <row r="122" spans="1:8" ht="31.5">
      <c r="A122" s="57" t="s">
        <v>73</v>
      </c>
      <c r="B122" s="54" t="s">
        <v>106</v>
      </c>
      <c r="C122" s="19" t="s">
        <v>244</v>
      </c>
      <c r="D122" s="44">
        <v>0</v>
      </c>
      <c r="E122" s="44"/>
      <c r="F122" s="69"/>
      <c r="G122" s="69"/>
      <c r="H122" s="69"/>
    </row>
    <row r="123" spans="1:8">
      <c r="A123" s="57" t="s">
        <v>181</v>
      </c>
      <c r="B123" s="54" t="s">
        <v>107</v>
      </c>
      <c r="C123" s="19" t="s">
        <v>244</v>
      </c>
      <c r="D123" s="44">
        <v>0</v>
      </c>
      <c r="E123" s="44">
        <v>1230</v>
      </c>
      <c r="F123" s="69"/>
      <c r="G123" s="69"/>
      <c r="H123" s="69"/>
    </row>
    <row r="124" spans="1:8" ht="31.5">
      <c r="A124" s="57" t="s">
        <v>182</v>
      </c>
      <c r="B124" s="54" t="s">
        <v>108</v>
      </c>
      <c r="C124" s="19" t="s">
        <v>244</v>
      </c>
      <c r="D124" s="44">
        <v>49</v>
      </c>
      <c r="E124" s="44">
        <v>136</v>
      </c>
      <c r="F124" s="69">
        <v>204</v>
      </c>
      <c r="G124" s="69">
        <v>214</v>
      </c>
      <c r="H124" s="69">
        <v>224</v>
      </c>
    </row>
    <row r="125" spans="1:8" ht="31.5">
      <c r="A125" s="57" t="s">
        <v>183</v>
      </c>
      <c r="B125" s="54" t="s">
        <v>109</v>
      </c>
      <c r="C125" s="19" t="s">
        <v>244</v>
      </c>
      <c r="D125" s="44">
        <v>69</v>
      </c>
      <c r="E125" s="44">
        <v>224</v>
      </c>
      <c r="F125" s="69">
        <v>181</v>
      </c>
      <c r="G125" s="69">
        <v>189</v>
      </c>
      <c r="H125" s="69">
        <v>198</v>
      </c>
    </row>
    <row r="126" spans="1:8" ht="31.5">
      <c r="A126" s="57" t="s">
        <v>184</v>
      </c>
      <c r="B126" s="54" t="s">
        <v>110</v>
      </c>
      <c r="C126" s="19" t="s">
        <v>244</v>
      </c>
      <c r="D126" s="44">
        <v>0</v>
      </c>
      <c r="E126" s="44">
        <v>11</v>
      </c>
      <c r="F126" s="69">
        <v>7</v>
      </c>
      <c r="G126" s="69">
        <v>8</v>
      </c>
      <c r="H126" s="69">
        <v>8</v>
      </c>
    </row>
    <row r="127" spans="1:8" ht="47.25">
      <c r="A127" s="57" t="s">
        <v>185</v>
      </c>
      <c r="B127" s="54" t="s">
        <v>111</v>
      </c>
      <c r="C127" s="19" t="s">
        <v>244</v>
      </c>
      <c r="D127" s="44">
        <v>114</v>
      </c>
      <c r="E127" s="44">
        <v>26</v>
      </c>
      <c r="F127" s="69">
        <v>65</v>
      </c>
      <c r="G127" s="69">
        <v>68</v>
      </c>
      <c r="H127" s="69">
        <v>72</v>
      </c>
    </row>
    <row r="128" spans="1:8">
      <c r="A128" s="57" t="s">
        <v>186</v>
      </c>
      <c r="B128" s="54" t="s">
        <v>112</v>
      </c>
      <c r="C128" s="19" t="s">
        <v>244</v>
      </c>
      <c r="D128" s="44">
        <v>64</v>
      </c>
      <c r="E128" s="44">
        <v>102</v>
      </c>
      <c r="F128" s="69">
        <v>82</v>
      </c>
      <c r="G128" s="69">
        <v>86</v>
      </c>
      <c r="H128" s="69">
        <v>90</v>
      </c>
    </row>
    <row r="129" spans="1:8" ht="31.5">
      <c r="A129" s="57" t="s">
        <v>187</v>
      </c>
      <c r="B129" s="54" t="s">
        <v>113</v>
      </c>
      <c r="C129" s="19" t="s">
        <v>244</v>
      </c>
      <c r="D129" s="44">
        <v>54</v>
      </c>
      <c r="E129" s="44">
        <v>54</v>
      </c>
      <c r="F129" s="69">
        <v>47</v>
      </c>
      <c r="G129" s="69">
        <v>49</v>
      </c>
      <c r="H129" s="69">
        <v>51</v>
      </c>
    </row>
    <row r="130" spans="1:8" ht="31.5">
      <c r="A130" s="57" t="s">
        <v>188</v>
      </c>
      <c r="B130" s="54" t="s">
        <v>114</v>
      </c>
      <c r="C130" s="19" t="s">
        <v>244</v>
      </c>
      <c r="D130" s="44">
        <v>612</v>
      </c>
      <c r="E130" s="44">
        <v>630</v>
      </c>
      <c r="F130" s="69">
        <v>506</v>
      </c>
      <c r="G130" s="69">
        <v>530</v>
      </c>
      <c r="H130" s="69">
        <v>556</v>
      </c>
    </row>
    <row r="131" spans="1:8">
      <c r="A131" s="57" t="s">
        <v>189</v>
      </c>
      <c r="B131" s="54" t="s">
        <v>115</v>
      </c>
      <c r="C131" s="19" t="s">
        <v>244</v>
      </c>
      <c r="D131" s="44"/>
      <c r="E131" s="44"/>
      <c r="F131" s="44"/>
      <c r="G131" s="44"/>
      <c r="H131" s="44"/>
    </row>
    <row r="132" spans="1:8" ht="31.5">
      <c r="A132" s="51" t="s">
        <v>77</v>
      </c>
      <c r="B132" s="55" t="s">
        <v>159</v>
      </c>
      <c r="C132" s="19" t="s">
        <v>244</v>
      </c>
      <c r="D132" s="44">
        <f>D110</f>
        <v>22026</v>
      </c>
      <c r="E132" s="44">
        <f>E110</f>
        <v>46638</v>
      </c>
      <c r="F132" s="44">
        <f>F110</f>
        <v>44435</v>
      </c>
      <c r="G132" s="44">
        <f>G110</f>
        <v>69556</v>
      </c>
      <c r="H132" s="44">
        <f>H110</f>
        <v>118255</v>
      </c>
    </row>
    <row r="133" spans="1:8">
      <c r="A133" s="51" t="s">
        <v>49</v>
      </c>
      <c r="B133" s="55" t="s">
        <v>89</v>
      </c>
      <c r="C133" s="19" t="s">
        <v>244</v>
      </c>
      <c r="D133" s="44">
        <v>12095</v>
      </c>
      <c r="E133" s="44">
        <v>25646</v>
      </c>
      <c r="F133" s="44">
        <v>24440</v>
      </c>
      <c r="G133" s="44">
        <v>38255</v>
      </c>
      <c r="H133" s="44">
        <v>65000</v>
      </c>
    </row>
    <row r="134" spans="1:8">
      <c r="A134" s="51" t="s">
        <v>50</v>
      </c>
      <c r="B134" s="55" t="s">
        <v>31</v>
      </c>
      <c r="C134" s="19" t="s">
        <v>244</v>
      </c>
      <c r="D134" s="44">
        <f>D132-D133</f>
        <v>9931</v>
      </c>
      <c r="E134" s="44">
        <f>E132-E133</f>
        <v>20992</v>
      </c>
      <c r="F134" s="44">
        <f>F132-F133</f>
        <v>19995</v>
      </c>
      <c r="G134" s="44">
        <f>G132-G133</f>
        <v>31301</v>
      </c>
      <c r="H134" s="44">
        <f>H132-H133</f>
        <v>53255</v>
      </c>
    </row>
    <row r="135" spans="1:8">
      <c r="A135" s="18" t="s">
        <v>81</v>
      </c>
      <c r="B135" s="55" t="s">
        <v>230</v>
      </c>
      <c r="C135" s="19" t="s">
        <v>244</v>
      </c>
      <c r="D135" s="44">
        <f>D136+D137+D138</f>
        <v>431</v>
      </c>
      <c r="E135" s="44">
        <f>E136+E137+E138</f>
        <v>480</v>
      </c>
      <c r="F135" s="44">
        <f>F136+F137+F138</f>
        <v>455</v>
      </c>
      <c r="G135" s="44">
        <f>G136+G137+G138</f>
        <v>455</v>
      </c>
      <c r="H135" s="44">
        <f>H136+H137+H138</f>
        <v>455</v>
      </c>
    </row>
    <row r="136" spans="1:8">
      <c r="A136" s="51" t="s">
        <v>248</v>
      </c>
      <c r="B136" s="55" t="s">
        <v>233</v>
      </c>
      <c r="C136" s="19" t="s">
        <v>244</v>
      </c>
      <c r="D136" s="44">
        <v>130</v>
      </c>
      <c r="E136" s="44">
        <v>120</v>
      </c>
      <c r="F136" s="44">
        <v>125</v>
      </c>
      <c r="G136" s="44">
        <v>125</v>
      </c>
      <c r="H136" s="44">
        <v>125</v>
      </c>
    </row>
    <row r="137" spans="1:8">
      <c r="A137" s="51" t="s">
        <v>249</v>
      </c>
      <c r="B137" s="55" t="s">
        <v>232</v>
      </c>
      <c r="C137" s="19" t="s">
        <v>244</v>
      </c>
      <c r="D137" s="44">
        <v>165</v>
      </c>
      <c r="E137" s="44">
        <v>150</v>
      </c>
      <c r="F137" s="44">
        <v>160</v>
      </c>
      <c r="G137" s="44">
        <v>160</v>
      </c>
      <c r="H137" s="44">
        <v>160</v>
      </c>
    </row>
    <row r="138" spans="1:8">
      <c r="A138" s="51" t="s">
        <v>250</v>
      </c>
      <c r="B138" s="55" t="s">
        <v>231</v>
      </c>
      <c r="C138" s="19" t="s">
        <v>244</v>
      </c>
      <c r="D138" s="44">
        <v>136</v>
      </c>
      <c r="E138" s="44">
        <v>210</v>
      </c>
      <c r="F138" s="44">
        <v>170</v>
      </c>
      <c r="G138" s="44">
        <v>170</v>
      </c>
      <c r="H138" s="44">
        <v>170</v>
      </c>
    </row>
    <row r="139" spans="1:8">
      <c r="A139" s="51" t="s">
        <v>247</v>
      </c>
      <c r="B139" s="55" t="s">
        <v>234</v>
      </c>
      <c r="C139" s="19" t="s">
        <v>244</v>
      </c>
      <c r="D139" s="44">
        <f>D134-D135</f>
        <v>9500</v>
      </c>
      <c r="E139" s="44">
        <f>E134-E135</f>
        <v>20512</v>
      </c>
      <c r="F139" s="44">
        <f>F134-F135</f>
        <v>19540</v>
      </c>
      <c r="G139" s="44">
        <f>G134-G135</f>
        <v>30846</v>
      </c>
      <c r="H139" s="44">
        <f>H134-H135</f>
        <v>52800</v>
      </c>
    </row>
    <row r="140" spans="1:8" ht="31.5">
      <c r="A140" s="21" t="s">
        <v>35</v>
      </c>
      <c r="B140" s="58" t="s">
        <v>253</v>
      </c>
      <c r="C140" s="20"/>
      <c r="D140" s="20"/>
      <c r="E140" s="20"/>
      <c r="F140" s="20"/>
      <c r="G140" s="20"/>
      <c r="H140" s="20"/>
    </row>
    <row r="141" spans="1:8" ht="31.5">
      <c r="A141" s="56">
        <v>1</v>
      </c>
      <c r="B141" s="55" t="s">
        <v>256</v>
      </c>
      <c r="C141" s="19" t="s">
        <v>244</v>
      </c>
      <c r="D141" s="44">
        <v>3799.7</v>
      </c>
      <c r="E141" s="44">
        <v>4359.3999999999996</v>
      </c>
      <c r="F141" s="44">
        <v>3378.3</v>
      </c>
      <c r="G141" s="44">
        <v>2892.2</v>
      </c>
      <c r="H141" s="44">
        <v>2870.3</v>
      </c>
    </row>
    <row r="142" spans="1:8">
      <c r="A142" s="18" t="s">
        <v>44</v>
      </c>
      <c r="B142" s="55" t="s">
        <v>37</v>
      </c>
      <c r="C142" s="19" t="s">
        <v>244</v>
      </c>
      <c r="D142" s="44">
        <v>1921.4</v>
      </c>
      <c r="E142" s="44">
        <v>1476.5</v>
      </c>
      <c r="F142" s="44">
        <v>1412.4</v>
      </c>
      <c r="G142" s="44">
        <v>1421.6</v>
      </c>
      <c r="H142" s="44">
        <v>1399.7</v>
      </c>
    </row>
    <row r="143" spans="1:8">
      <c r="A143" s="18" t="s">
        <v>91</v>
      </c>
      <c r="B143" s="55" t="s">
        <v>193</v>
      </c>
      <c r="C143" s="19" t="s">
        <v>244</v>
      </c>
      <c r="D143" s="44">
        <v>1577.5</v>
      </c>
      <c r="E143" s="44">
        <v>1225.7</v>
      </c>
      <c r="F143" s="44">
        <v>1186.2</v>
      </c>
      <c r="G143" s="44">
        <v>1206.5</v>
      </c>
      <c r="H143" s="44">
        <v>1178.7</v>
      </c>
    </row>
    <row r="144" spans="1:8">
      <c r="A144" s="18" t="s">
        <v>67</v>
      </c>
      <c r="B144" s="55" t="s">
        <v>194</v>
      </c>
      <c r="C144" s="19" t="s">
        <v>244</v>
      </c>
      <c r="D144" s="44">
        <v>343.9</v>
      </c>
      <c r="E144" s="44">
        <v>250.8</v>
      </c>
      <c r="F144" s="44">
        <v>226.2</v>
      </c>
      <c r="G144" s="44">
        <v>215.1</v>
      </c>
      <c r="H144" s="44">
        <v>221</v>
      </c>
    </row>
    <row r="145" spans="1:16384">
      <c r="A145" s="18" t="s">
        <v>45</v>
      </c>
      <c r="B145" s="55" t="s">
        <v>116</v>
      </c>
      <c r="C145" s="19" t="s">
        <v>244</v>
      </c>
      <c r="D145" s="44">
        <v>1878.3</v>
      </c>
      <c r="E145" s="44">
        <v>2882.9</v>
      </c>
      <c r="F145" s="44">
        <v>1965.9</v>
      </c>
      <c r="G145" s="44">
        <v>1470.6</v>
      </c>
      <c r="H145" s="44">
        <v>1470.6</v>
      </c>
    </row>
    <row r="146" spans="1:16384" ht="31.5">
      <c r="A146" s="51">
        <v>2</v>
      </c>
      <c r="B146" s="55" t="s">
        <v>254</v>
      </c>
      <c r="C146" s="19" t="s">
        <v>244</v>
      </c>
      <c r="D146" s="44">
        <v>3853.6</v>
      </c>
      <c r="E146" s="44">
        <v>5056</v>
      </c>
      <c r="F146" s="44">
        <v>3527.7</v>
      </c>
      <c r="G146" s="44">
        <v>3013.9</v>
      </c>
      <c r="H146" s="44">
        <v>3013.9</v>
      </c>
    </row>
    <row r="147" spans="1:16384">
      <c r="A147" s="51" t="s">
        <v>63</v>
      </c>
      <c r="B147" s="3" t="s">
        <v>260</v>
      </c>
      <c r="C147" s="19" t="s">
        <v>244</v>
      </c>
      <c r="D147" s="44">
        <v>3690.1</v>
      </c>
      <c r="E147" s="44">
        <v>4406.5</v>
      </c>
      <c r="F147" s="44">
        <v>3305.1</v>
      </c>
      <c r="G147" s="44">
        <v>2782.9</v>
      </c>
      <c r="H147" s="44">
        <v>2782.9</v>
      </c>
    </row>
    <row r="148" spans="1:16384" ht="31.5">
      <c r="A148" s="51">
        <v>3</v>
      </c>
      <c r="B148" s="55" t="s">
        <v>255</v>
      </c>
      <c r="C148" s="19" t="s">
        <v>244</v>
      </c>
      <c r="D148" s="44">
        <v>-53.9</v>
      </c>
      <c r="E148" s="44">
        <v>-696.6</v>
      </c>
      <c r="F148" s="44">
        <v>-149.4</v>
      </c>
      <c r="G148" s="44">
        <v>-121.7</v>
      </c>
      <c r="H148" s="44">
        <v>-143.6</v>
      </c>
    </row>
    <row r="149" spans="1:16384">
      <c r="A149" s="51" t="s">
        <v>78</v>
      </c>
      <c r="B149" s="55" t="s">
        <v>88</v>
      </c>
      <c r="C149" s="19" t="s">
        <v>244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</row>
    <row r="150" spans="1:16384">
      <c r="A150" s="11" t="s">
        <v>246</v>
      </c>
      <c r="B150" s="58" t="s">
        <v>38</v>
      </c>
      <c r="C150" s="20"/>
      <c r="D150" s="20"/>
      <c r="E150" s="20"/>
      <c r="F150" s="20"/>
      <c r="G150" s="20"/>
      <c r="H150" s="20"/>
    </row>
    <row r="151" spans="1:16384" ht="31.5">
      <c r="A151" s="51">
        <v>1</v>
      </c>
      <c r="B151" s="55" t="s">
        <v>39</v>
      </c>
      <c r="C151" s="19" t="s">
        <v>9</v>
      </c>
      <c r="D151" s="44">
        <v>35500</v>
      </c>
      <c r="E151" s="44">
        <v>36200</v>
      </c>
      <c r="F151" s="44">
        <v>36900</v>
      </c>
      <c r="G151" s="44">
        <v>38400</v>
      </c>
      <c r="H151" s="44">
        <v>39900</v>
      </c>
    </row>
    <row r="152" spans="1:16384" ht="47.25">
      <c r="A152" s="51" t="s">
        <v>76</v>
      </c>
      <c r="B152" s="55" t="s">
        <v>41</v>
      </c>
      <c r="C152" s="19" t="s">
        <v>9</v>
      </c>
      <c r="D152" s="44">
        <v>164</v>
      </c>
      <c r="E152" s="44">
        <v>800</v>
      </c>
      <c r="F152" s="44">
        <v>300</v>
      </c>
      <c r="G152" s="44">
        <v>201</v>
      </c>
      <c r="H152" s="44">
        <v>150</v>
      </c>
    </row>
    <row r="153" spans="1:16384" ht="31.5">
      <c r="A153" s="51" t="s">
        <v>77</v>
      </c>
      <c r="B153" s="55" t="s">
        <v>40</v>
      </c>
      <c r="C153" s="19" t="s">
        <v>7</v>
      </c>
      <c r="D153" s="44">
        <v>0.37</v>
      </c>
      <c r="E153" s="44">
        <v>1.83</v>
      </c>
      <c r="F153" s="44">
        <v>0.69</v>
      </c>
      <c r="G153" s="44">
        <v>0.46</v>
      </c>
      <c r="H153" s="44">
        <v>0.34</v>
      </c>
    </row>
    <row r="154" spans="1:16384" ht="47.25">
      <c r="A154" s="51" t="s">
        <v>78</v>
      </c>
      <c r="B154" s="55" t="s">
        <v>42</v>
      </c>
      <c r="C154" s="19" t="s">
        <v>43</v>
      </c>
      <c r="D154" s="44">
        <v>1080</v>
      </c>
      <c r="E154" s="44">
        <v>2800</v>
      </c>
      <c r="F154" s="44">
        <v>2700</v>
      </c>
      <c r="G154" s="44">
        <v>2750</v>
      </c>
      <c r="H154" s="44">
        <v>2800</v>
      </c>
    </row>
    <row r="155" spans="1:16384" s="13" customFormat="1" ht="31.5">
      <c r="A155" s="56" t="s">
        <v>79</v>
      </c>
      <c r="B155" s="55" t="s">
        <v>117</v>
      </c>
      <c r="C155" s="19" t="s">
        <v>9</v>
      </c>
      <c r="D155" s="44">
        <v>22533</v>
      </c>
      <c r="E155" s="44">
        <v>22576</v>
      </c>
      <c r="F155" s="44">
        <v>23276</v>
      </c>
      <c r="G155" s="44">
        <v>24776</v>
      </c>
      <c r="H155" s="44">
        <v>26276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94" t="s">
        <v>84</v>
      </c>
      <c r="B156" s="92" t="s">
        <v>191</v>
      </c>
      <c r="C156" s="19" t="s">
        <v>166</v>
      </c>
      <c r="D156" s="44">
        <v>63356</v>
      </c>
      <c r="E156" s="44">
        <v>62322</v>
      </c>
      <c r="F156" s="44">
        <v>66622.2</v>
      </c>
      <c r="G156" s="44">
        <v>70686.2</v>
      </c>
      <c r="H156" s="44">
        <v>75563.5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94"/>
      <c r="B157" s="92"/>
      <c r="C157" s="19" t="s">
        <v>19</v>
      </c>
      <c r="D157" s="44">
        <v>105.1</v>
      </c>
      <c r="E157" s="44">
        <f>E156/D156*100</f>
        <v>98.367952522255194</v>
      </c>
      <c r="F157" s="44">
        <f>F156/E156*100</f>
        <v>106.89997111774332</v>
      </c>
      <c r="G157" s="44">
        <f>G156/F156*100</f>
        <v>106.10006874585349</v>
      </c>
      <c r="H157" s="44">
        <f>H156/G156*100</f>
        <v>106.89993237718254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57" t="s">
        <v>85</v>
      </c>
      <c r="B158" s="54" t="s">
        <v>192</v>
      </c>
      <c r="C158" s="47" t="s">
        <v>244</v>
      </c>
      <c r="D158" s="44"/>
      <c r="E158" s="44">
        <f>E156*E155*12/1000000</f>
        <v>16883.777664000001</v>
      </c>
      <c r="F158" s="44">
        <f>F156*F155*12/1000000</f>
        <v>18608.379926400001</v>
      </c>
      <c r="G158" s="44">
        <f>G156*G155*12/1000000</f>
        <v>21015.855494399999</v>
      </c>
      <c r="H158" s="44">
        <f>H156*H155*12/1000000</f>
        <v>23826.078312000001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2020-09-24T09:16:10Z</dcterms:modified>
  <cp:contentStatus>проект</cp:contentStatus>
</cp:coreProperties>
</file>