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itet-server\User Share\ОБЩЕЕ ДЛЯ ВСЕХ\МУНИЦИПАЛЬНЫЕ_ПРОГРАММЫ_до_2028\МП_культура_спорт_молодежь_на_2022-2028\МП_культура_спорт_мол_район_2022-28\Постановление_20.02.26_590\"/>
    </mc:Choice>
  </mc:AlternateContent>
  <bookViews>
    <workbookView xWindow="480" yWindow="432" windowWidth="20640" windowHeight="11400"/>
  </bookViews>
  <sheets>
    <sheet name="Паспорт МП культ спорт МП район" sheetId="1" r:id="rId1"/>
    <sheet name="Приложение 1" sheetId="2" r:id="rId2"/>
    <sheet name="Приложение 2" sheetId="3" r:id="rId3"/>
  </sheets>
  <definedNames>
    <definedName name="_xlnm.Print_Area" localSheetId="1">'Приложение 1'!$A$1:$G$98</definedName>
  </definedNames>
  <calcPr calcId="152511"/>
</workbook>
</file>

<file path=xl/calcChain.xml><?xml version="1.0" encoding="utf-8"?>
<calcChain xmlns="http://schemas.openxmlformats.org/spreadsheetml/2006/main">
  <c r="D51" i="1" l="1"/>
  <c r="J42" i="3" l="1"/>
  <c r="G40" i="3"/>
  <c r="H40" i="3"/>
  <c r="H35" i="3" s="1"/>
  <c r="I40" i="3"/>
  <c r="J40" i="3"/>
  <c r="G41" i="3"/>
  <c r="G36" i="3" s="1"/>
  <c r="H41" i="3"/>
  <c r="H36" i="3" s="1"/>
  <c r="I41" i="3"/>
  <c r="J41" i="3"/>
  <c r="G42" i="3"/>
  <c r="H42" i="3"/>
  <c r="H37" i="3" s="1"/>
  <c r="I42" i="3"/>
  <c r="I37" i="3" s="1"/>
  <c r="J37" i="3"/>
  <c r="F42" i="3"/>
  <c r="F41" i="3"/>
  <c r="F36" i="3" s="1"/>
  <c r="F40" i="3"/>
  <c r="J63" i="3"/>
  <c r="I63" i="3"/>
  <c r="H63" i="3"/>
  <c r="G63" i="3"/>
  <c r="F63" i="3"/>
  <c r="E62" i="3"/>
  <c r="E61" i="3"/>
  <c r="E60" i="3"/>
  <c r="F37" i="3"/>
  <c r="J36" i="3"/>
  <c r="I36" i="3"/>
  <c r="G37" i="3"/>
  <c r="E63" i="3" l="1"/>
  <c r="J67" i="3"/>
  <c r="I67" i="3"/>
  <c r="H67" i="3"/>
  <c r="G67" i="3"/>
  <c r="F67" i="3"/>
  <c r="E66" i="3"/>
  <c r="E65" i="3"/>
  <c r="E64" i="3"/>
  <c r="E67" i="3" s="1"/>
  <c r="J59" i="3"/>
  <c r="I59" i="3"/>
  <c r="H59" i="3"/>
  <c r="G59" i="3"/>
  <c r="F59" i="3"/>
  <c r="E58" i="3"/>
  <c r="E57" i="3"/>
  <c r="E56" i="3"/>
  <c r="J55" i="3"/>
  <c r="I55" i="3"/>
  <c r="H55" i="3"/>
  <c r="G55" i="3"/>
  <c r="F55" i="3"/>
  <c r="E54" i="3"/>
  <c r="E53" i="3"/>
  <c r="E52" i="3"/>
  <c r="J51" i="3"/>
  <c r="I51" i="3"/>
  <c r="H51" i="3"/>
  <c r="G51" i="3"/>
  <c r="F51" i="3"/>
  <c r="E50" i="3"/>
  <c r="E49" i="3"/>
  <c r="E48" i="3"/>
  <c r="J47" i="3"/>
  <c r="I47" i="3"/>
  <c r="H47" i="3"/>
  <c r="G47" i="3"/>
  <c r="F47" i="3"/>
  <c r="E46" i="3"/>
  <c r="E45" i="3"/>
  <c r="E44" i="3"/>
  <c r="E47" i="3" s="1"/>
  <c r="E40" i="3"/>
  <c r="J43" i="3"/>
  <c r="I43" i="3"/>
  <c r="H43" i="3"/>
  <c r="G43" i="3"/>
  <c r="F43" i="3"/>
  <c r="E42" i="3"/>
  <c r="E41" i="3"/>
  <c r="E59" i="3" l="1"/>
  <c r="E55" i="3"/>
  <c r="E51" i="3"/>
  <c r="E43" i="3"/>
  <c r="H73" i="3"/>
  <c r="J75" i="3" l="1"/>
  <c r="J74" i="3"/>
  <c r="F73" i="3"/>
  <c r="F35" i="3" s="1"/>
  <c r="G73" i="3"/>
  <c r="G35" i="3" s="1"/>
  <c r="I73" i="3"/>
  <c r="I35" i="3" s="1"/>
  <c r="J73" i="3"/>
  <c r="J35" i="3" s="1"/>
  <c r="F74" i="3"/>
  <c r="G74" i="3"/>
  <c r="H74" i="3"/>
  <c r="I74" i="3"/>
  <c r="H72" i="3"/>
  <c r="G72" i="3"/>
  <c r="I72" i="3"/>
  <c r="J72" i="3"/>
  <c r="F72" i="3"/>
  <c r="F88" i="3"/>
  <c r="G88" i="3"/>
  <c r="H88" i="3"/>
  <c r="I88" i="3"/>
  <c r="J88" i="3"/>
  <c r="E87" i="3"/>
  <c r="E86" i="3"/>
  <c r="E85" i="3"/>
  <c r="E88" i="3" l="1"/>
  <c r="F24" i="3"/>
  <c r="F20" i="3" s="1"/>
  <c r="G75" i="3"/>
  <c r="H75" i="3"/>
  <c r="I75" i="3"/>
  <c r="F75" i="3"/>
  <c r="J84" i="3"/>
  <c r="E83" i="3"/>
  <c r="F84" i="3"/>
  <c r="G84" i="3"/>
  <c r="H84" i="3"/>
  <c r="I84" i="3"/>
  <c r="J101" i="3"/>
  <c r="F101" i="3"/>
  <c r="G101" i="3"/>
  <c r="H101" i="3"/>
  <c r="I101" i="3"/>
  <c r="E100" i="3"/>
  <c r="J109" i="3"/>
  <c r="F109" i="3"/>
  <c r="G109" i="3"/>
  <c r="H109" i="3"/>
  <c r="I109" i="3"/>
  <c r="E108" i="3"/>
  <c r="J120" i="3"/>
  <c r="F120" i="3"/>
  <c r="G120" i="3"/>
  <c r="H120" i="3"/>
  <c r="I120" i="3"/>
  <c r="E119" i="3"/>
  <c r="J127" i="3"/>
  <c r="F127" i="3"/>
  <c r="G127" i="3"/>
  <c r="H127" i="3"/>
  <c r="I127" i="3"/>
  <c r="E126" i="3"/>
  <c r="J135" i="3"/>
  <c r="G135" i="3"/>
  <c r="H135" i="3"/>
  <c r="I135" i="3"/>
  <c r="F135" i="3"/>
  <c r="J152" i="3"/>
  <c r="F152" i="3"/>
  <c r="G152" i="3"/>
  <c r="H152" i="3"/>
  <c r="I152" i="3"/>
  <c r="E151" i="3"/>
  <c r="J159" i="3"/>
  <c r="F159" i="3"/>
  <c r="G159" i="3"/>
  <c r="H159" i="3"/>
  <c r="I159" i="3"/>
  <c r="E158" i="3"/>
  <c r="J166" i="3"/>
  <c r="F166" i="3"/>
  <c r="G166" i="3"/>
  <c r="H166" i="3"/>
  <c r="I166" i="3"/>
  <c r="E165" i="3"/>
  <c r="J171" i="3"/>
  <c r="F171" i="3"/>
  <c r="G171" i="3"/>
  <c r="H171" i="3"/>
  <c r="I171" i="3"/>
  <c r="E170" i="3"/>
  <c r="J179" i="3"/>
  <c r="G179" i="3"/>
  <c r="H179" i="3"/>
  <c r="I179" i="3"/>
  <c r="F179" i="3"/>
  <c r="G199" i="3"/>
  <c r="J199" i="3"/>
  <c r="F199" i="3"/>
  <c r="H199" i="3"/>
  <c r="I199" i="3"/>
  <c r="E198" i="3"/>
  <c r="J206" i="3"/>
  <c r="F206" i="3"/>
  <c r="G206" i="3"/>
  <c r="H206" i="3"/>
  <c r="I206" i="3"/>
  <c r="E205" i="3"/>
  <c r="F15" i="3" l="1"/>
  <c r="J15" i="3"/>
  <c r="I15" i="3"/>
  <c r="H15" i="3"/>
  <c r="G15" i="3"/>
  <c r="E75" i="3"/>
  <c r="E135" i="3"/>
  <c r="E179" i="3"/>
  <c r="E113" i="3"/>
  <c r="J113" i="3"/>
  <c r="I113" i="3"/>
  <c r="H113" i="3"/>
  <c r="G113" i="3"/>
  <c r="F113" i="3"/>
  <c r="E15" i="3" l="1"/>
  <c r="D50" i="1" s="1"/>
  <c r="E37" i="3"/>
  <c r="E99" i="3"/>
  <c r="E98" i="3"/>
  <c r="E97" i="3"/>
  <c r="J134" i="3"/>
  <c r="G132" i="3"/>
  <c r="H132" i="3"/>
  <c r="I132" i="3"/>
  <c r="J132" i="3"/>
  <c r="G133" i="3"/>
  <c r="H133" i="3"/>
  <c r="I133" i="3"/>
  <c r="J133" i="3"/>
  <c r="G134" i="3"/>
  <c r="H134" i="3"/>
  <c r="I134" i="3"/>
  <c r="F134" i="3"/>
  <c r="F133" i="3"/>
  <c r="F132" i="3"/>
  <c r="E169" i="3"/>
  <c r="E168" i="3"/>
  <c r="E167" i="3"/>
  <c r="E171" i="3" s="1"/>
  <c r="H71" i="3"/>
  <c r="E101" i="3" l="1"/>
  <c r="J29" i="3"/>
  <c r="F29" i="3"/>
  <c r="G29" i="3"/>
  <c r="H29" i="3"/>
  <c r="I29" i="3"/>
  <c r="E82" i="3"/>
  <c r="E107" i="3"/>
  <c r="E118" i="3"/>
  <c r="E125" i="3"/>
  <c r="E150" i="3"/>
  <c r="E157" i="3"/>
  <c r="E164" i="3"/>
  <c r="J178" i="3"/>
  <c r="J14" i="3" s="1"/>
  <c r="I178" i="3"/>
  <c r="I14" i="3" s="1"/>
  <c r="H178" i="3"/>
  <c r="G178" i="3"/>
  <c r="G14" i="3" s="1"/>
  <c r="F178" i="3"/>
  <c r="F14" i="3" s="1"/>
  <c r="F177" i="3"/>
  <c r="F13" i="3" s="1"/>
  <c r="E197" i="3"/>
  <c r="E204" i="3"/>
  <c r="H14" i="3" l="1"/>
  <c r="E74" i="3"/>
  <c r="E134" i="3"/>
  <c r="E178" i="3"/>
  <c r="G71" i="3"/>
  <c r="I71" i="3"/>
  <c r="J71" i="3"/>
  <c r="F71" i="3"/>
  <c r="G70" i="3"/>
  <c r="H70" i="3"/>
  <c r="I70" i="3"/>
  <c r="J70" i="3"/>
  <c r="F70" i="3"/>
  <c r="G69" i="3"/>
  <c r="H69" i="3"/>
  <c r="I69" i="3"/>
  <c r="J69" i="3"/>
  <c r="F69" i="3"/>
  <c r="H131" i="3"/>
  <c r="G131" i="3"/>
  <c r="I131" i="3"/>
  <c r="J131" i="3"/>
  <c r="F131" i="3"/>
  <c r="G130" i="3"/>
  <c r="H130" i="3"/>
  <c r="I130" i="3"/>
  <c r="J130" i="3"/>
  <c r="F130" i="3"/>
  <c r="F129" i="3"/>
  <c r="H175" i="3"/>
  <c r="H177" i="3"/>
  <c r="G129" i="3"/>
  <c r="H129" i="3"/>
  <c r="I129" i="3"/>
  <c r="J129" i="3"/>
  <c r="H76" i="3" l="1"/>
  <c r="H136" i="3"/>
  <c r="G76" i="3"/>
  <c r="F136" i="3"/>
  <c r="J136" i="3"/>
  <c r="I136" i="3"/>
  <c r="F76" i="3"/>
  <c r="J76" i="3"/>
  <c r="G136" i="3"/>
  <c r="I76" i="3"/>
  <c r="E14" i="3"/>
  <c r="D49" i="1" s="1"/>
  <c r="E36" i="3"/>
  <c r="E124" i="3"/>
  <c r="E117" i="3"/>
  <c r="E116" i="3"/>
  <c r="E115" i="3"/>
  <c r="E114" i="3"/>
  <c r="E81" i="3"/>
  <c r="E106" i="3"/>
  <c r="E148" i="3"/>
  <c r="E149" i="3"/>
  <c r="E156" i="3"/>
  <c r="E163" i="3"/>
  <c r="J177" i="3"/>
  <c r="J13" i="3" s="1"/>
  <c r="E120" i="3" l="1"/>
  <c r="E73" i="3"/>
  <c r="E133" i="3"/>
  <c r="G177" i="3"/>
  <c r="G13" i="3" s="1"/>
  <c r="H13" i="3"/>
  <c r="I177" i="3"/>
  <c r="F176" i="3"/>
  <c r="F34" i="3" s="1"/>
  <c r="F12" i="3" s="1"/>
  <c r="E196" i="3"/>
  <c r="E203" i="3"/>
  <c r="I13" i="3" l="1"/>
  <c r="E177" i="3"/>
  <c r="J24" i="3"/>
  <c r="J23" i="3"/>
  <c r="I24" i="3"/>
  <c r="I23" i="3"/>
  <c r="H24" i="3"/>
  <c r="H23" i="3"/>
  <c r="G24" i="3"/>
  <c r="G23" i="3"/>
  <c r="F23" i="3"/>
  <c r="E13" i="3" l="1"/>
  <c r="D48" i="1" s="1"/>
  <c r="E35" i="3"/>
  <c r="E105" i="3"/>
  <c r="E104" i="3"/>
  <c r="E103" i="3"/>
  <c r="E102" i="3"/>
  <c r="E145" i="3"/>
  <c r="E155" i="3"/>
  <c r="E154" i="3"/>
  <c r="E153" i="3"/>
  <c r="E147" i="3"/>
  <c r="E146" i="3"/>
  <c r="G173" i="3"/>
  <c r="H173" i="3"/>
  <c r="I173" i="3"/>
  <c r="J173" i="3"/>
  <c r="G174" i="3"/>
  <c r="H174" i="3"/>
  <c r="I174" i="3"/>
  <c r="J174" i="3"/>
  <c r="G175" i="3"/>
  <c r="I175" i="3"/>
  <c r="J175" i="3"/>
  <c r="G176" i="3"/>
  <c r="H176" i="3"/>
  <c r="I176" i="3"/>
  <c r="J176" i="3"/>
  <c r="F175" i="3"/>
  <c r="F174" i="3"/>
  <c r="F173" i="3"/>
  <c r="E202" i="3"/>
  <c r="E201" i="3"/>
  <c r="E200" i="3"/>
  <c r="E195" i="3"/>
  <c r="E194" i="3"/>
  <c r="E193" i="3"/>
  <c r="E199" i="3" s="1"/>
  <c r="G22" i="3"/>
  <c r="G25" i="3" s="1"/>
  <c r="H22" i="3"/>
  <c r="H18" i="3" s="1"/>
  <c r="I22" i="3"/>
  <c r="I25" i="3" s="1"/>
  <c r="J22" i="3"/>
  <c r="J25" i="3" s="1"/>
  <c r="F22" i="3"/>
  <c r="F25" i="3" s="1"/>
  <c r="E28" i="3"/>
  <c r="E27" i="3"/>
  <c r="E26" i="3"/>
  <c r="H180" i="3" l="1"/>
  <c r="E109" i="3"/>
  <c r="I180" i="3"/>
  <c r="E152" i="3"/>
  <c r="F180" i="3"/>
  <c r="G180" i="3"/>
  <c r="E159" i="3"/>
  <c r="E206" i="3"/>
  <c r="J180" i="3"/>
  <c r="H25" i="3"/>
  <c r="H34" i="3"/>
  <c r="H12" i="3" s="1"/>
  <c r="E29" i="3"/>
  <c r="F18" i="3"/>
  <c r="I20" i="3"/>
  <c r="J20" i="3"/>
  <c r="G20" i="3"/>
  <c r="H20" i="3"/>
  <c r="F19" i="3"/>
  <c r="E79" i="3"/>
  <c r="E91" i="3"/>
  <c r="E95" i="3"/>
  <c r="E122" i="3"/>
  <c r="E139" i="3"/>
  <c r="E143" i="3"/>
  <c r="E161" i="3"/>
  <c r="J184" i="3"/>
  <c r="E183" i="3"/>
  <c r="J188" i="3"/>
  <c r="E187" i="3"/>
  <c r="J192" i="3"/>
  <c r="E191" i="3"/>
  <c r="F21" i="3" l="1"/>
  <c r="H33" i="3"/>
  <c r="G33" i="3"/>
  <c r="G11" i="3" s="1"/>
  <c r="I33" i="3"/>
  <c r="I11" i="3" s="1"/>
  <c r="F33" i="3"/>
  <c r="F11" i="3" s="1"/>
  <c r="J33" i="3"/>
  <c r="J11" i="3" s="1"/>
  <c r="E20" i="3"/>
  <c r="E24" i="3"/>
  <c r="E71" i="3"/>
  <c r="E131" i="3"/>
  <c r="E175" i="3"/>
  <c r="E123" i="3"/>
  <c r="E121" i="3"/>
  <c r="E127" i="3" s="1"/>
  <c r="F32" i="3"/>
  <c r="H11" i="3" l="1"/>
  <c r="F10" i="3"/>
  <c r="E33" i="3"/>
  <c r="E129" i="3"/>
  <c r="E130" i="3"/>
  <c r="E132" i="3"/>
  <c r="G19" i="3"/>
  <c r="H19" i="3"/>
  <c r="H21" i="3" s="1"/>
  <c r="I19" i="3"/>
  <c r="J19" i="3"/>
  <c r="G18" i="3"/>
  <c r="I18" i="3"/>
  <c r="E136" i="3" l="1"/>
  <c r="I21" i="3"/>
  <c r="G21" i="3"/>
  <c r="E11" i="3"/>
  <c r="D46" i="1" s="1"/>
  <c r="J18" i="3"/>
  <c r="J21" i="3" s="1"/>
  <c r="E22" i="3"/>
  <c r="E23" i="3"/>
  <c r="E25" i="3" l="1"/>
  <c r="E19" i="3"/>
  <c r="E18" i="3" l="1"/>
  <c r="E21" i="3" s="1"/>
  <c r="J32" i="3" l="1"/>
  <c r="G34" i="3"/>
  <c r="G12" i="3" s="1"/>
  <c r="I34" i="3"/>
  <c r="I12" i="3" s="1"/>
  <c r="J34" i="3"/>
  <c r="J12" i="3" s="1"/>
  <c r="J10" i="3" l="1"/>
  <c r="E34" i="3"/>
  <c r="I31" i="3"/>
  <c r="G31" i="3"/>
  <c r="H32" i="3"/>
  <c r="J31" i="3"/>
  <c r="J38" i="3" s="1"/>
  <c r="H31" i="3"/>
  <c r="I32" i="3"/>
  <c r="G32" i="3"/>
  <c r="F31" i="3"/>
  <c r="F38" i="3" s="1"/>
  <c r="I192" i="3"/>
  <c r="H192" i="3"/>
  <c r="G192" i="3"/>
  <c r="F192" i="3"/>
  <c r="E190" i="3"/>
  <c r="E189" i="3"/>
  <c r="I188" i="3"/>
  <c r="H188" i="3"/>
  <c r="G188" i="3"/>
  <c r="F188" i="3"/>
  <c r="E186" i="3"/>
  <c r="E185" i="3"/>
  <c r="I184" i="3"/>
  <c r="H184" i="3"/>
  <c r="G184" i="3"/>
  <c r="F184" i="3"/>
  <c r="E182" i="3"/>
  <c r="E181" i="3"/>
  <c r="E162" i="3"/>
  <c r="E160" i="3"/>
  <c r="E166" i="3" s="1"/>
  <c r="J144" i="3"/>
  <c r="I144" i="3"/>
  <c r="H144" i="3"/>
  <c r="G144" i="3"/>
  <c r="F144" i="3"/>
  <c r="E142" i="3"/>
  <c r="E141" i="3"/>
  <c r="J140" i="3"/>
  <c r="I140" i="3"/>
  <c r="H140" i="3"/>
  <c r="G140" i="3"/>
  <c r="F140" i="3"/>
  <c r="E138" i="3"/>
  <c r="E137" i="3"/>
  <c r="J96" i="3"/>
  <c r="I96" i="3"/>
  <c r="H96" i="3"/>
  <c r="G96" i="3"/>
  <c r="F96" i="3"/>
  <c r="E94" i="3"/>
  <c r="E93" i="3"/>
  <c r="J92" i="3"/>
  <c r="I92" i="3"/>
  <c r="H92" i="3"/>
  <c r="G92" i="3"/>
  <c r="F92" i="3"/>
  <c r="E90" i="3"/>
  <c r="E89" i="3"/>
  <c r="E92" i="3" s="1"/>
  <c r="E80" i="3"/>
  <c r="E78" i="3"/>
  <c r="E77" i="3"/>
  <c r="G38" i="3" l="1"/>
  <c r="I38" i="3"/>
  <c r="E84" i="3"/>
  <c r="H9" i="3"/>
  <c r="H38" i="3"/>
  <c r="G9" i="3"/>
  <c r="I9" i="3"/>
  <c r="J9" i="3"/>
  <c r="J16" i="3" s="1"/>
  <c r="F9" i="3"/>
  <c r="F16" i="3" s="1"/>
  <c r="G10" i="3"/>
  <c r="I10" i="3"/>
  <c r="H10" i="3"/>
  <c r="E192" i="3"/>
  <c r="E140" i="3"/>
  <c r="E173" i="3"/>
  <c r="E184" i="3"/>
  <c r="E96" i="3"/>
  <c r="E188" i="3"/>
  <c r="E176" i="3"/>
  <c r="E144" i="3"/>
  <c r="E70" i="3"/>
  <c r="E72" i="3"/>
  <c r="E69" i="3"/>
  <c r="E174" i="3"/>
  <c r="I16" i="3" l="1"/>
  <c r="E180" i="3"/>
  <c r="G16" i="3"/>
  <c r="H16" i="3"/>
  <c r="E76" i="3"/>
  <c r="E9" i="3"/>
  <c r="E31" i="3"/>
  <c r="E32" i="3"/>
  <c r="E10" i="3"/>
  <c r="E12" i="3"/>
  <c r="E16" i="3" l="1"/>
  <c r="E38" i="3"/>
  <c r="D47" i="1"/>
  <c r="D45" i="1"/>
  <c r="D44" i="1"/>
</calcChain>
</file>

<file path=xl/comments1.xml><?xml version="1.0" encoding="utf-8"?>
<comments xmlns="http://schemas.openxmlformats.org/spreadsheetml/2006/main">
  <authors>
    <author>Сергей Замчалов</author>
  </authors>
  <commentList>
    <comment ref="H110" authorId="0" shapeId="0">
      <text>
        <r>
          <rPr>
            <b/>
            <sz val="9"/>
            <color indexed="81"/>
            <rFont val="Tahoma"/>
            <family val="2"/>
            <charset val="204"/>
          </rPr>
          <t>Сергей Замчалов:</t>
        </r>
        <r>
          <rPr>
            <sz val="9"/>
            <color indexed="81"/>
            <rFont val="Tahoma"/>
            <family val="2"/>
            <charset val="204"/>
          </rPr>
          <t xml:space="preserve">
В том числе 8884,3 т.р.</t>
        </r>
      </text>
    </comment>
  </commentList>
</comments>
</file>

<file path=xl/sharedStrings.xml><?xml version="1.0" encoding="utf-8"?>
<sst xmlns="http://schemas.openxmlformats.org/spreadsheetml/2006/main" count="298" uniqueCount="149">
  <si>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</si>
  <si>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</si>
  <si>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</si>
  <si>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</si>
  <si>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</si>
  <si>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</si>
  <si>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</si>
  <si>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</si>
  <si>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</si>
  <si>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</si>
  <si>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</si>
  <si>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</si>
  <si>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</si>
  <si>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</si>
  <si>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</si>
  <si>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</si>
  <si>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</si>
  <si>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</si>
  <si>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МО «Кингисеппский муниципальный район»</t>
  </si>
  <si>
    <t>"Развитие культуры, спорта и молодежной политики в Кингисеппском муниципальном районе"</t>
  </si>
  <si>
    <t>Подпрограммы не предусмотрены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</si>
  <si>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</si>
  <si>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</si>
  <si>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</si>
  <si>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</si>
  <si>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</si>
  <si>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</si>
  <si>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</si>
  <si>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</si>
  <si>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</si>
  <si>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</si>
  <si>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</si>
  <si>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</si>
  <si>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</si>
  <si>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</si>
  <si>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</si>
  <si>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</si>
  <si>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</si>
  <si>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</si>
  <si>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</si>
  <si>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</si>
  <si>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</si>
  <si>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</si>
  <si>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</si>
  <si>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</si>
  <si>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</si>
  <si>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</si>
  <si>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</si>
  <si>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</si>
  <si>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</si>
  <si>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</si>
  <si>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</si>
  <si>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</si>
  <si>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</si>
  <si>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</si>
  <si>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</si>
  <si>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</si>
  <si>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</si>
  <si>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</si>
  <si>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</si>
  <si>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</si>
  <si>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</si>
  <si>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Приложение</t>
  </si>
  <si>
    <t xml:space="preserve"> к постановлению администрации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</si>
  <si>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</si>
  <si>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</si>
  <si>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</si>
  <si>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</si>
  <si>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</si>
  <si>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</si>
  <si>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</si>
  <si>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</si>
  <si>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</si>
  <si>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</si>
  <si>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</si>
  <si>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</si>
  <si>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</si>
  <si>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</si>
  <si>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</si>
  <si>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</si>
  <si>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</si>
  <si>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</si>
  <si>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</si>
  <si>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</si>
  <si>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</si>
  <si>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</si>
  <si>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2025 год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</si>
  <si>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</si>
  <si>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</si>
  <si>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</si>
  <si>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</si>
  <si>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</si>
  <si>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Администрация МО "Кингисеппский муниципальный район" (Отраслевой комитет: Комитет по спорту, культуре, молодежной политике  и туризму)</t>
  </si>
  <si>
    <t>Соисполнители:</t>
  </si>
  <si>
    <t>1. Увеличение доли населения, участвующего в культурно-массовых мероприятиях муниципального района</t>
  </si>
  <si>
    <t>2. Увеличение доли населения муниципального района, систематически занимающегося физической культурой и спортом</t>
  </si>
  <si>
    <t>3. Увеличение удельного веса молодежи (14-35 лет) с активной гражданской позицией в общей численности населения данной возрастной группы</t>
  </si>
  <si>
    <t>Комитет по спорту, культуре, молодежной политике  и туризму;</t>
  </si>
  <si>
    <t>Муниципальное казённое учреждение "Центр культуры, спорта, молодёжной политики и туризма";</t>
  </si>
  <si>
    <t>Муниципальное автономное учреждение "ОЛИМП";</t>
  </si>
  <si>
    <t>Муниципальное казенное учреждение культуры "Кингисеппская центральная городская библиотека";</t>
  </si>
  <si>
    <t>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</t>
  </si>
  <si>
    <t>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</t>
  </si>
  <si>
    <t>4. Организация, участие и осуществление мероприятий по работе с молодежью муниципального района</t>
  </si>
  <si>
    <t>Муниципальное казенное учреждение "Служба заказчика";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</si>
  <si>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</si>
  <si>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</si>
  <si>
    <t>Мероприятия, направленные на достижение цели федерального проекта "Спорт - норма жизни" национального проекта "Демография" до 31.12.2022 г.</t>
  </si>
  <si>
    <t>2026 год</t>
  </si>
  <si>
    <t>Дополнительные расходы на сохранение достигнутого уровня оплаты труда работников учреждения</t>
  </si>
  <si>
    <t>МКУ "Центр культуры, спорта, молодежной политики и туризма", МАУ "ОЛИМП", администрация МО "Большелуцкое сельское поселение"</t>
  </si>
  <si>
    <t>МКУ "Центр культуры, спорта, молодежной политики и туризма", администрация МО "Большелуцкое сельское поселение"</t>
  </si>
  <si>
    <t>Отраслевые проекты</t>
  </si>
  <si>
    <t>Администрация муниципального образования "Большелуцкое сельское поселение"</t>
  </si>
  <si>
    <t>Администрация муниципального образования "Кингисеппский муниципальный район";</t>
  </si>
  <si>
    <t>2027 год</t>
  </si>
  <si>
    <t>Осуществление полномочий по организации и осуществлению мероприятий межпоселенческого характера по работе с детьми и молодежью, участию в реализации молодежной политики, разработке и реализации мер по обеспечению и защите прав и законных интересов молодежи, разработке и реализации молодежных программ по основным направлениям реализации молодежной политики, организации и осуществлению мониторинга реализации молодежной политики</t>
  </si>
  <si>
    <t>Проектирование, строительство и реконструкция объектов муниципальной собственности</t>
  </si>
  <si>
    <t>МКУ "Служба заказчика"</t>
  </si>
  <si>
    <t>Комитет по образованию</t>
  </si>
  <si>
    <t>Капитальный ремонт, ремонт объектов муниципальной собственности</t>
  </si>
  <si>
    <t>Комитет по образования администрации муниципального образования "Кингисеппский муниципальный район"</t>
  </si>
  <si>
    <t>В том числе осуществление капитальных вложений в объект капитального строительства по присоединению трубопровода водоснабжения от скважины до плавательного бассейна в городе Кингисепп</t>
  </si>
  <si>
    <t>Муниципальная программа реализуется в 2022-2028 годах</t>
  </si>
  <si>
    <t>2028 год</t>
  </si>
  <si>
    <t>Муниципальное бюджетное учреждение дополнительного образования «Кингисеппская детская школа искусств»</t>
  </si>
  <si>
    <t>Муниципальное бюджетное учреждение дополнительного образования «Ивангородская детская школа искусств»</t>
  </si>
  <si>
    <t>Предоставление субсидии некоммерческой организации Фонду «Газпром социальные инициативы»</t>
  </si>
  <si>
    <t xml:space="preserve"> Комитет по спорту, культуре, молодежной политике  и туризму</t>
  </si>
  <si>
    <t>Комплекс процессных мероприятий "Создание условий для развития дополнительного образования в сфере культуры и искусства"</t>
  </si>
  <si>
    <t>4. Развитие муниципальной системы дополнительного образования в сфере культуры и искусства</t>
  </si>
  <si>
    <t>МБУ ДО "Ивангородская детская школа искусств"</t>
  </si>
  <si>
    <t>МБУ ДО "Кингисеппская школа искусств"; МБУ ДО "Ивангородская детская школа искусств"</t>
  </si>
  <si>
    <t>Укрепление материально-технической базы образовательных учреждений</t>
  </si>
  <si>
    <t>Прочие мероприятия в области образования</t>
  </si>
  <si>
    <t>Обеспечение выплат стимулирующего характера работникам учреждений дополнительного образования Кингисеппского района в соответствии с Указом Президента Российской Федерации</t>
  </si>
  <si>
    <t>Исполнение предписаний органов, осуществляющих государственный контроль (надзор)</t>
  </si>
  <si>
    <t>Поддержка развития общественной инфраструктуры муниципального значения</t>
  </si>
  <si>
    <t>Создание условий для развития культуры, искусства, физической культуры и спорта,  молодежной политики в Кингисеппском муниципальном районе</t>
  </si>
  <si>
    <t>Задача 5. Создание благоприятных условий для устойчивого развития сферы культуры и искусства муниципального района</t>
  </si>
  <si>
    <t>Показатель 1. Количество программ обучения</t>
  </si>
  <si>
    <t>Показатель 2 Количество человеко-часов</t>
  </si>
  <si>
    <t>чел/час</t>
  </si>
  <si>
    <t>муниципальной программы</t>
  </si>
  <si>
    <t>Приложение 1                                                          к муниципальной программе                    (в редакции постановления администрации
МО «Кингисеппский муниципальный район»
от ________ №  _____ )                                                           (приложение 1)</t>
  </si>
  <si>
    <t>Приложение 2                                                          к муниципальной программе                    (в редакции постановления администрации
МО «Кингисеппский муниципальный район»
от ________ №  _____ )                                                           (приложение 2)</t>
  </si>
  <si>
    <t>5. Создание благоприятных условий для устойчивого развития сферы культуры и искусства муниципального района</t>
  </si>
  <si>
    <t>1. Развитие спортивной инфраструктуры (проектирование, строительство и реконструкция)</t>
  </si>
  <si>
    <t>от 12.11.2013г. №3054 (с изменениями от 04.04.2014г. №706, от 07.05.2014г. №1024, от 12.11.2014г. № 3050, от 18.09.2015г. № 2073, от 18.12.2015г. № 2808, от 23.12.2016г. № 3347, от 01.02.2018г. № 184, от 11.03.2019г. №433, от 29.11.2019г. № 2746, от 14.02.2020г. №330, от 27.04.2020г. №962, от 08.07.2020г. № 1435, от 15.09.2020г.  № 1969; от 13.11.2020г. № 2482; от 01.04.2021г. № 740, от 24.09.2021г. №2180, от 21.01.2022г. №89, от 10.02.2022г. №265, от 09.08.2022г. №1817, от 21.10.2022г. №2584, от 13.02.2023г. №362, от 21.11.2023г. № 3468, от 30.01.2024г. № 261, от 19.04.2024г. №1289, от 11.06.2024г. №1888, от 04.03.2025г. №753, от 21.03.2025г. №1034, от 20.02.2026 №590)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</si>
</sst>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_-* #,##0.0_р_._-;\-* #,##0.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165" fontId="2" fillId="0" borderId="0" xfId="0" applyNumberFormat="1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6" fontId="12" fillId="2" borderId="27" xfId="1" applyNumberFormat="1" applyFont="1" applyFill="1" applyBorder="1" applyAlignment="1">
      <alignment horizontal="center" vertical="center" wrapText="1"/>
    </xf>
    <xf numFmtId="166" fontId="12" fillId="2" borderId="21" xfId="1" applyNumberFormat="1" applyFont="1" applyFill="1" applyBorder="1" applyAlignment="1">
      <alignment horizontal="center" vertical="center" wrapText="1"/>
    </xf>
    <xf numFmtId="166" fontId="12" fillId="2" borderId="22" xfId="1" applyNumberFormat="1" applyFont="1" applyFill="1" applyBorder="1" applyAlignment="1">
      <alignment horizontal="center" vertical="center" wrapText="1"/>
    </xf>
    <xf numFmtId="166" fontId="12" fillId="2" borderId="23" xfId="1" applyNumberFormat="1" applyFont="1" applyFill="1" applyBorder="1" applyAlignment="1">
      <alignment horizontal="center" vertical="center" wrapText="1"/>
    </xf>
    <xf numFmtId="166" fontId="12" fillId="2" borderId="24" xfId="1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166" fontId="12" fillId="2" borderId="17" xfId="1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2" fillId="0" borderId="33" xfId="0" applyFont="1" applyFill="1" applyBorder="1" applyAlignment="1">
      <alignment horizontal="center" vertical="center"/>
    </xf>
    <xf numFmtId="166" fontId="12" fillId="2" borderId="33" xfId="1" applyNumberFormat="1" applyFont="1" applyFill="1" applyBorder="1" applyAlignment="1">
      <alignment horizontal="center" vertical="center" wrapText="1"/>
    </xf>
    <xf numFmtId="166" fontId="12" fillId="2" borderId="10" xfId="1" applyNumberFormat="1" applyFont="1" applyFill="1" applyBorder="1" applyAlignment="1">
      <alignment horizontal="center" vertical="center" wrapText="1"/>
    </xf>
    <xf numFmtId="166" fontId="8" fillId="2" borderId="21" xfId="1" applyNumberFormat="1" applyFont="1" applyFill="1" applyBorder="1" applyAlignment="1">
      <alignment horizontal="center" vertical="center" wrapText="1"/>
    </xf>
    <xf numFmtId="166" fontId="8" fillId="2" borderId="22" xfId="1" applyNumberFormat="1" applyFont="1" applyFill="1" applyBorder="1" applyAlignment="1">
      <alignment horizontal="center" vertical="center" wrapText="1"/>
    </xf>
    <xf numFmtId="166" fontId="8" fillId="2" borderId="23" xfId="1" applyNumberFormat="1" applyFont="1" applyFill="1" applyBorder="1" applyAlignment="1">
      <alignment horizontal="center" vertical="center" wrapText="1"/>
    </xf>
    <xf numFmtId="166" fontId="8" fillId="2" borderId="24" xfId="1" applyNumberFormat="1" applyFont="1" applyFill="1" applyBorder="1" applyAlignment="1">
      <alignment horizontal="center" vertical="center" wrapText="1"/>
    </xf>
    <xf numFmtId="166" fontId="8" fillId="2" borderId="26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166" fontId="8" fillId="0" borderId="22" xfId="1" applyNumberFormat="1" applyFont="1" applyFill="1" applyBorder="1" applyAlignment="1">
      <alignment horizontal="center" vertical="center" wrapText="1"/>
    </xf>
    <xf numFmtId="166" fontId="8" fillId="0" borderId="23" xfId="1" applyNumberFormat="1" applyFont="1" applyFill="1" applyBorder="1" applyAlignment="1">
      <alignment horizontal="center" vertical="center" wrapText="1"/>
    </xf>
    <xf numFmtId="166" fontId="8" fillId="0" borderId="24" xfId="1" applyNumberFormat="1" applyFont="1" applyFill="1" applyBorder="1" applyAlignment="1">
      <alignment horizontal="center" vertical="center" wrapText="1"/>
    </xf>
    <xf numFmtId="166" fontId="12" fillId="0" borderId="1" xfId="1" applyNumberFormat="1" applyFont="1" applyFill="1" applyBorder="1" applyAlignment="1">
      <alignment horizontal="center" vertical="center" wrapText="1"/>
    </xf>
    <xf numFmtId="166" fontId="12" fillId="0" borderId="17" xfId="1" applyNumberFormat="1" applyFont="1" applyFill="1" applyBorder="1" applyAlignment="1">
      <alignment horizontal="center" vertical="center" wrapText="1"/>
    </xf>
    <xf numFmtId="166" fontId="8" fillId="0" borderId="25" xfId="1" applyNumberFormat="1" applyFont="1" applyFill="1" applyBorder="1" applyAlignment="1">
      <alignment horizontal="center" vertical="center" wrapText="1"/>
    </xf>
    <xf numFmtId="166" fontId="8" fillId="0" borderId="26" xfId="1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166" fontId="12" fillId="0" borderId="35" xfId="1" applyNumberFormat="1" applyFont="1" applyFill="1" applyBorder="1" applyAlignment="1">
      <alignment horizontal="center" vertical="center" wrapText="1"/>
    </xf>
    <xf numFmtId="166" fontId="12" fillId="0" borderId="36" xfId="1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6" fontId="12" fillId="2" borderId="25" xfId="1" applyNumberFormat="1" applyFont="1" applyFill="1" applyBorder="1" applyAlignment="1">
      <alignment horizontal="center" vertical="center" wrapText="1"/>
    </xf>
    <xf numFmtId="166" fontId="8" fillId="0" borderId="40" xfId="1" applyNumberFormat="1" applyFont="1" applyFill="1" applyBorder="1" applyAlignment="1">
      <alignment horizontal="center" vertical="center" wrapText="1"/>
    </xf>
    <xf numFmtId="166" fontId="8" fillId="0" borderId="43" xfId="1" applyNumberFormat="1" applyFont="1" applyFill="1" applyBorder="1" applyAlignment="1">
      <alignment horizontal="center" vertical="center" wrapText="1"/>
    </xf>
    <xf numFmtId="166" fontId="8" fillId="2" borderId="40" xfId="1" applyNumberFormat="1" applyFont="1" applyFill="1" applyBorder="1" applyAlignment="1">
      <alignment horizontal="center" vertical="center" wrapText="1"/>
    </xf>
    <xf numFmtId="166" fontId="8" fillId="2" borderId="43" xfId="1" applyNumberFormat="1" applyFont="1" applyFill="1" applyBorder="1" applyAlignment="1">
      <alignment horizontal="center" vertical="center" wrapText="1"/>
    </xf>
    <xf numFmtId="166" fontId="8" fillId="2" borderId="27" xfId="1" applyNumberFormat="1" applyFont="1" applyFill="1" applyBorder="1" applyAlignment="1">
      <alignment horizontal="center" vertical="center" wrapText="1"/>
    </xf>
    <xf numFmtId="166" fontId="8" fillId="2" borderId="44" xfId="1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8" fillId="2" borderId="43" xfId="0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5" fillId="0" borderId="40" xfId="0" applyFont="1" applyBorder="1" applyAlignment="1">
      <alignment horizontal="justify" vertical="center" wrapText="1"/>
    </xf>
    <xf numFmtId="164" fontId="2" fillId="0" borderId="44" xfId="1" applyNumberFormat="1" applyFont="1" applyBorder="1"/>
    <xf numFmtId="164" fontId="2" fillId="0" borderId="45" xfId="1" applyNumberFormat="1" applyFont="1" applyBorder="1"/>
    <xf numFmtId="164" fontId="2" fillId="0" borderId="24" xfId="1" applyNumberFormat="1" applyFont="1" applyBorder="1"/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166" fontId="12" fillId="2" borderId="39" xfId="1" applyNumberFormat="1" applyFont="1" applyFill="1" applyBorder="1" applyAlignment="1">
      <alignment horizontal="center" vertical="center" wrapText="1"/>
    </xf>
    <xf numFmtId="166" fontId="12" fillId="2" borderId="40" xfId="1" applyNumberFormat="1" applyFont="1" applyFill="1" applyBorder="1" applyAlignment="1">
      <alignment horizontal="center" vertical="center" wrapText="1"/>
    </xf>
    <xf numFmtId="166" fontId="12" fillId="2" borderId="43" xfId="1" applyNumberFormat="1" applyFont="1" applyFill="1" applyBorder="1" applyAlignment="1">
      <alignment horizontal="center" vertical="center" wrapText="1"/>
    </xf>
    <xf numFmtId="166" fontId="8" fillId="2" borderId="25" xfId="1" applyNumberFormat="1" applyFont="1" applyFill="1" applyBorder="1" applyAlignment="1">
      <alignment horizontal="center" vertical="center" wrapText="1"/>
    </xf>
    <xf numFmtId="164" fontId="2" fillId="0" borderId="46" xfId="1" applyNumberFormat="1" applyFont="1" applyBorder="1"/>
    <xf numFmtId="0" fontId="8" fillId="0" borderId="26" xfId="0" applyNumberFormat="1" applyFont="1" applyFill="1" applyBorder="1" applyAlignment="1">
      <alignment horizontal="center" vertical="center" wrapText="1"/>
    </xf>
    <xf numFmtId="0" fontId="14" fillId="2" borderId="43" xfId="0" applyNumberFormat="1" applyFont="1" applyFill="1" applyBorder="1" applyAlignment="1">
      <alignment horizontal="center" vertical="center" wrapText="1"/>
    </xf>
    <xf numFmtId="0" fontId="14" fillId="0" borderId="43" xfId="0" applyNumberFormat="1" applyFont="1" applyFill="1" applyBorder="1" applyAlignment="1">
      <alignment horizontal="center" vertical="center" wrapText="1"/>
    </xf>
    <xf numFmtId="0" fontId="14" fillId="0" borderId="2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horizontal="justify" vertical="center" wrapText="1"/>
    </xf>
    <xf numFmtId="166" fontId="12" fillId="0" borderId="27" xfId="1" applyNumberFormat="1" applyFont="1" applyFill="1" applyBorder="1" applyAlignment="1">
      <alignment horizontal="center" vertical="center" wrapText="1"/>
    </xf>
    <xf numFmtId="166" fontId="12" fillId="0" borderId="23" xfId="1" applyNumberFormat="1" applyFont="1" applyFill="1" applyBorder="1" applyAlignment="1">
      <alignment horizontal="center" vertical="center" wrapText="1"/>
    </xf>
    <xf numFmtId="166" fontId="12" fillId="2" borderId="26" xfId="1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39" xfId="0" applyNumberFormat="1" applyFont="1" applyFill="1" applyBorder="1" applyAlignment="1">
      <alignment horizontal="center" vertical="center" wrapText="1"/>
    </xf>
    <xf numFmtId="0" fontId="8" fillId="0" borderId="42" xfId="0" applyNumberFormat="1" applyFont="1" applyFill="1" applyBorder="1" applyAlignment="1">
      <alignment horizontal="center" vertical="center" wrapText="1"/>
    </xf>
    <xf numFmtId="0" fontId="8" fillId="0" borderId="41" xfId="0" applyNumberFormat="1" applyFont="1" applyFill="1" applyBorder="1" applyAlignment="1">
      <alignment horizontal="center" vertical="center" wrapText="1"/>
    </xf>
    <xf numFmtId="0" fontId="8" fillId="2" borderId="27" xfId="0" applyNumberFormat="1" applyFont="1" applyFill="1" applyBorder="1" applyAlignment="1">
      <alignment horizontal="center" vertical="center" wrapText="1"/>
    </xf>
    <xf numFmtId="0" fontId="8" fillId="2" borderId="39" xfId="0" applyNumberFormat="1" applyFont="1" applyFill="1" applyBorder="1" applyAlignment="1">
      <alignment horizontal="center" vertical="center" wrapText="1"/>
    </xf>
    <xf numFmtId="0" fontId="8" fillId="2" borderId="42" xfId="0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/>
    </xf>
    <xf numFmtId="0" fontId="8" fillId="0" borderId="2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2"/>
  <sheetViews>
    <sheetView tabSelected="1" zoomScale="90" zoomScaleNormal="90" workbookViewId="0">
      <selection activeCell="E7" sqref="E7"/>
    </sheetView>
  </sheetViews>
  <sheetFormatPr defaultColWidth="9.109375" defaultRowHeight="18" x14ac:dyDescent="0.35"/>
  <cols>
    <col min="1" max="1" width="3.6640625" style="1" customWidth="1"/>
    <col min="2" max="2" width="33.44140625" style="1" customWidth="1"/>
    <col min="3" max="3" width="52.5546875" style="1" customWidth="1"/>
    <col min="4" max="4" width="61.6640625" style="1" customWidth="1"/>
    <col min="5" max="7" width="19.33203125" style="1" customWidth="1"/>
    <col min="8" max="16384" width="9.109375" style="1"/>
  </cols>
  <sheetData>
    <row r="1" spans="2:4" x14ac:dyDescent="0.35">
      <c r="D1" s="82" t="s">
        <v>62</v>
      </c>
    </row>
    <row r="2" spans="2:4" x14ac:dyDescent="0.35">
      <c r="D2" s="82" t="s">
        <v>63</v>
      </c>
    </row>
    <row r="3" spans="2:4" x14ac:dyDescent="0.35">
      <c r="D3" s="82" t="s">
        <v>18</v>
      </c>
    </row>
    <row r="4" spans="2:4" ht="26.4" customHeight="1" x14ac:dyDescent="0.35">
      <c r="C4" s="143" t="s">
        <v>148</v>
      </c>
      <c r="D4" s="143"/>
    </row>
    <row r="5" spans="2:4" ht="22.2" customHeight="1" x14ac:dyDescent="0.35">
      <c r="C5" s="143"/>
      <c r="D5" s="143"/>
    </row>
    <row r="6" spans="2:4" ht="23.4" customHeight="1" x14ac:dyDescent="0.35">
      <c r="C6" s="143"/>
      <c r="D6" s="143"/>
    </row>
    <row r="7" spans="2:4" ht="26.4" customHeight="1" x14ac:dyDescent="0.35">
      <c r="C7" s="143"/>
      <c r="D7" s="143"/>
    </row>
    <row r="10" spans="2:4" x14ac:dyDescent="0.35">
      <c r="D10" s="3"/>
    </row>
    <row r="11" spans="2:4" x14ac:dyDescent="0.35">
      <c r="B11" s="144" t="s">
        <v>17</v>
      </c>
      <c r="C11" s="144"/>
      <c r="D11" s="144"/>
    </row>
    <row r="12" spans="2:4" x14ac:dyDescent="0.35">
      <c r="B12" s="144" t="s">
        <v>143</v>
      </c>
      <c r="C12" s="144"/>
      <c r="D12" s="144"/>
    </row>
    <row r="13" spans="2:4" x14ac:dyDescent="0.35">
      <c r="B13" s="144" t="s">
        <v>18</v>
      </c>
      <c r="C13" s="144"/>
      <c r="D13" s="144"/>
    </row>
    <row r="14" spans="2:4" x14ac:dyDescent="0.35">
      <c r="B14" s="145" t="s">
        <v>19</v>
      </c>
      <c r="C14" s="146"/>
      <c r="D14" s="146"/>
    </row>
    <row r="15" spans="2:4" ht="18.600000000000001" thickBot="1" x14ac:dyDescent="0.4"/>
    <row r="16" spans="2:4" ht="46.5" customHeight="1" x14ac:dyDescent="0.35">
      <c r="B16" s="112" t="s">
        <v>0</v>
      </c>
      <c r="C16" s="147" t="s">
        <v>123</v>
      </c>
      <c r="D16" s="148"/>
    </row>
    <row r="17" spans="2:4" ht="45" customHeight="1" x14ac:dyDescent="0.35">
      <c r="B17" s="5" t="s">
        <v>1</v>
      </c>
      <c r="C17" s="149" t="s">
        <v>92</v>
      </c>
      <c r="D17" s="150"/>
    </row>
    <row r="18" spans="2:4" ht="18" customHeight="1" x14ac:dyDescent="0.35">
      <c r="B18" s="130" t="s">
        <v>2</v>
      </c>
      <c r="C18" s="119" t="s">
        <v>93</v>
      </c>
      <c r="D18" s="120"/>
    </row>
    <row r="19" spans="2:4" ht="18" customHeight="1" x14ac:dyDescent="0.35">
      <c r="B19" s="131"/>
      <c r="C19" s="128" t="s">
        <v>97</v>
      </c>
      <c r="D19" s="129"/>
    </row>
    <row r="20" spans="2:4" ht="36" customHeight="1" x14ac:dyDescent="0.35">
      <c r="B20" s="131"/>
      <c r="C20" s="128" t="s">
        <v>98</v>
      </c>
      <c r="D20" s="129"/>
    </row>
    <row r="21" spans="2:4" ht="18" customHeight="1" x14ac:dyDescent="0.35">
      <c r="B21" s="131"/>
      <c r="C21" s="128" t="s">
        <v>99</v>
      </c>
      <c r="D21" s="129"/>
    </row>
    <row r="22" spans="2:4" ht="40.200000000000003" customHeight="1" x14ac:dyDescent="0.35">
      <c r="B22" s="131"/>
      <c r="C22" s="128" t="s">
        <v>100</v>
      </c>
      <c r="D22" s="129"/>
    </row>
    <row r="23" spans="2:4" ht="18" customHeight="1" x14ac:dyDescent="0.35">
      <c r="B23" s="131"/>
      <c r="C23" s="128" t="s">
        <v>114</v>
      </c>
      <c r="D23" s="129"/>
    </row>
    <row r="24" spans="2:4" ht="18" customHeight="1" x14ac:dyDescent="0.35">
      <c r="B24" s="131"/>
      <c r="C24" s="128" t="s">
        <v>104</v>
      </c>
      <c r="D24" s="129"/>
    </row>
    <row r="25" spans="2:4" x14ac:dyDescent="0.35">
      <c r="B25" s="131"/>
      <c r="C25" s="128" t="s">
        <v>113</v>
      </c>
      <c r="D25" s="129"/>
    </row>
    <row r="26" spans="2:4" ht="36" customHeight="1" x14ac:dyDescent="0.35">
      <c r="B26" s="131"/>
      <c r="C26" s="126" t="s">
        <v>121</v>
      </c>
      <c r="D26" s="127"/>
    </row>
    <row r="27" spans="2:4" ht="37.799999999999997" customHeight="1" x14ac:dyDescent="0.35">
      <c r="B27" s="131"/>
      <c r="C27" s="126" t="s">
        <v>125</v>
      </c>
      <c r="D27" s="127"/>
    </row>
    <row r="28" spans="2:4" ht="34.200000000000003" customHeight="1" x14ac:dyDescent="0.35">
      <c r="B28" s="132"/>
      <c r="C28" s="126" t="s">
        <v>126</v>
      </c>
      <c r="D28" s="127"/>
    </row>
    <row r="29" spans="2:4" ht="48" customHeight="1" x14ac:dyDescent="0.35">
      <c r="B29" s="102" t="s">
        <v>3</v>
      </c>
      <c r="C29" s="119" t="s">
        <v>138</v>
      </c>
      <c r="D29" s="120"/>
    </row>
    <row r="30" spans="2:4" ht="26.4" customHeight="1" x14ac:dyDescent="0.35">
      <c r="B30" s="123" t="s">
        <v>4</v>
      </c>
      <c r="C30" s="119" t="s">
        <v>147</v>
      </c>
      <c r="D30" s="120"/>
    </row>
    <row r="31" spans="2:4" ht="57.75" customHeight="1" x14ac:dyDescent="0.35">
      <c r="B31" s="124"/>
      <c r="C31" s="128" t="s">
        <v>101</v>
      </c>
      <c r="D31" s="129"/>
    </row>
    <row r="32" spans="2:4" ht="59.4" customHeight="1" x14ac:dyDescent="0.35">
      <c r="B32" s="124"/>
      <c r="C32" s="128" t="s">
        <v>102</v>
      </c>
      <c r="D32" s="129"/>
    </row>
    <row r="33" spans="2:6" ht="38.25" customHeight="1" x14ac:dyDescent="0.35">
      <c r="B33" s="124"/>
      <c r="C33" s="128" t="s">
        <v>103</v>
      </c>
      <c r="D33" s="129"/>
    </row>
    <row r="34" spans="2:6" ht="38.25" customHeight="1" x14ac:dyDescent="0.35">
      <c r="B34" s="125"/>
      <c r="C34" s="121" t="s">
        <v>146</v>
      </c>
      <c r="D34" s="122"/>
    </row>
    <row r="35" spans="2:6" ht="36.75" customHeight="1" x14ac:dyDescent="0.35">
      <c r="B35" s="123" t="s">
        <v>5</v>
      </c>
      <c r="C35" s="128" t="s">
        <v>94</v>
      </c>
      <c r="D35" s="129"/>
    </row>
    <row r="36" spans="2:6" ht="39" customHeight="1" x14ac:dyDescent="0.35">
      <c r="B36" s="124"/>
      <c r="C36" s="128" t="s">
        <v>95</v>
      </c>
      <c r="D36" s="129"/>
    </row>
    <row r="37" spans="2:6" ht="43.5" customHeight="1" x14ac:dyDescent="0.35">
      <c r="B37" s="124"/>
      <c r="C37" s="128" t="s">
        <v>96</v>
      </c>
      <c r="D37" s="129"/>
    </row>
    <row r="38" spans="2:6" ht="36" customHeight="1" x14ac:dyDescent="0.35">
      <c r="B38" s="125"/>
      <c r="C38" s="121" t="s">
        <v>130</v>
      </c>
      <c r="D38" s="122"/>
    </row>
    <row r="39" spans="2:6" x14ac:dyDescent="0.35">
      <c r="B39" s="123" t="s">
        <v>6</v>
      </c>
      <c r="C39" s="133" t="s">
        <v>20</v>
      </c>
      <c r="D39" s="134"/>
    </row>
    <row r="40" spans="2:6" x14ac:dyDescent="0.35">
      <c r="B40" s="124"/>
      <c r="C40" s="135"/>
      <c r="D40" s="136"/>
    </row>
    <row r="41" spans="2:6" x14ac:dyDescent="0.35">
      <c r="B41" s="125"/>
      <c r="C41" s="137"/>
      <c r="D41" s="138"/>
    </row>
    <row r="42" spans="2:6" ht="64.5" customHeight="1" x14ac:dyDescent="0.35">
      <c r="B42" s="6" t="s">
        <v>16</v>
      </c>
      <c r="C42" s="141" t="s">
        <v>107</v>
      </c>
      <c r="D42" s="142"/>
      <c r="F42" s="2"/>
    </row>
    <row r="43" spans="2:6" ht="45.75" customHeight="1" x14ac:dyDescent="0.35">
      <c r="B43" s="130" t="s">
        <v>15</v>
      </c>
      <c r="C43" s="4" t="s">
        <v>7</v>
      </c>
      <c r="D43" s="7" t="s">
        <v>12</v>
      </c>
    </row>
    <row r="44" spans="2:6" ht="24.75" customHeight="1" x14ac:dyDescent="0.35">
      <c r="B44" s="131"/>
      <c r="C44" s="9" t="s">
        <v>8</v>
      </c>
      <c r="D44" s="95">
        <f>'Приложение 2'!E9</f>
        <v>98072.200000000012</v>
      </c>
      <c r="E44" s="11"/>
    </row>
    <row r="45" spans="2:6" ht="22.5" customHeight="1" x14ac:dyDescent="0.35">
      <c r="B45" s="131"/>
      <c r="C45" s="10" t="s">
        <v>9</v>
      </c>
      <c r="D45" s="97">
        <f>'Приложение 2'!E10</f>
        <v>95719.700000000012</v>
      </c>
    </row>
    <row r="46" spans="2:6" ht="25.5" customHeight="1" x14ac:dyDescent="0.35">
      <c r="B46" s="131"/>
      <c r="C46" s="10" t="s">
        <v>10</v>
      </c>
      <c r="D46" s="97">
        <f>'Приложение 2'!E11</f>
        <v>85295.8</v>
      </c>
    </row>
    <row r="47" spans="2:6" ht="25.5" customHeight="1" x14ac:dyDescent="0.35">
      <c r="B47" s="131"/>
      <c r="C47" s="94" t="s">
        <v>86</v>
      </c>
      <c r="D47" s="96">
        <f>'Приложение 2'!E12</f>
        <v>182921.5</v>
      </c>
    </row>
    <row r="48" spans="2:6" ht="25.5" customHeight="1" x14ac:dyDescent="0.35">
      <c r="B48" s="131"/>
      <c r="C48" s="94" t="s">
        <v>108</v>
      </c>
      <c r="D48" s="96">
        <f>'Приложение 2'!E13</f>
        <v>221155.8</v>
      </c>
    </row>
    <row r="49" spans="2:4" ht="25.5" customHeight="1" x14ac:dyDescent="0.35">
      <c r="B49" s="131"/>
      <c r="C49" s="113" t="s">
        <v>115</v>
      </c>
      <c r="D49" s="107">
        <f>'Приложение 2'!E14</f>
        <v>218329.3</v>
      </c>
    </row>
    <row r="50" spans="2:4" ht="25.5" customHeight="1" x14ac:dyDescent="0.35">
      <c r="B50" s="131"/>
      <c r="C50" s="113" t="s">
        <v>124</v>
      </c>
      <c r="D50" s="107">
        <f>'Приложение 2'!E15</f>
        <v>220999.3</v>
      </c>
    </row>
    <row r="51" spans="2:4" ht="24" customHeight="1" x14ac:dyDescent="0.35">
      <c r="B51" s="132"/>
      <c r="C51" s="92" t="s">
        <v>11</v>
      </c>
      <c r="D51" s="93">
        <f>SUM(D44:D50)</f>
        <v>1122493.6000000001</v>
      </c>
    </row>
    <row r="52" spans="2:4" ht="128.4" customHeight="1" thickBot="1" x14ac:dyDescent="0.4">
      <c r="B52" s="8" t="s">
        <v>14</v>
      </c>
      <c r="C52" s="139" t="s">
        <v>13</v>
      </c>
      <c r="D52" s="140"/>
    </row>
  </sheetData>
  <mergeCells count="36">
    <mergeCell ref="C16:D16"/>
    <mergeCell ref="C18:D18"/>
    <mergeCell ref="C19:D19"/>
    <mergeCell ref="C20:D20"/>
    <mergeCell ref="C22:D22"/>
    <mergeCell ref="C21:D21"/>
    <mergeCell ref="C17:D17"/>
    <mergeCell ref="C4:D7"/>
    <mergeCell ref="B11:D11"/>
    <mergeCell ref="B12:D12"/>
    <mergeCell ref="B13:D13"/>
    <mergeCell ref="B14:D14"/>
    <mergeCell ref="C39:D41"/>
    <mergeCell ref="C33:D33"/>
    <mergeCell ref="C52:D52"/>
    <mergeCell ref="B43:B51"/>
    <mergeCell ref="C42:D42"/>
    <mergeCell ref="B39:B41"/>
    <mergeCell ref="C37:D37"/>
    <mergeCell ref="C36:D36"/>
    <mergeCell ref="C35:D35"/>
    <mergeCell ref="B35:B38"/>
    <mergeCell ref="C38:D38"/>
    <mergeCell ref="C30:D30"/>
    <mergeCell ref="C34:D34"/>
    <mergeCell ref="B30:B34"/>
    <mergeCell ref="C26:D26"/>
    <mergeCell ref="C29:D29"/>
    <mergeCell ref="C31:D31"/>
    <mergeCell ref="C32:D32"/>
    <mergeCell ref="B18:B28"/>
    <mergeCell ref="C25:D25"/>
    <mergeCell ref="C23:D23"/>
    <mergeCell ref="C24:D24"/>
    <mergeCell ref="C27:D27"/>
    <mergeCell ref="C28:D28"/>
  </mergeCells>
  <printOptions horizontalCentered="1"/>
  <pageMargins left="0" right="0" top="0" bottom="0" header="0" footer="0"/>
  <pageSetup paperSize="9" scale="67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8"/>
  <sheetViews>
    <sheetView zoomScaleNormal="100" workbookViewId="0">
      <selection activeCell="C2" sqref="C2"/>
    </sheetView>
  </sheetViews>
  <sheetFormatPr defaultRowHeight="13.8" x14ac:dyDescent="0.25"/>
  <cols>
    <col min="1" max="1" width="2" style="14" customWidth="1"/>
    <col min="2" max="2" width="48.33203125" style="12" customWidth="1"/>
    <col min="3" max="3" width="69.88671875" style="13" customWidth="1"/>
    <col min="4" max="4" width="12.5546875" style="14" customWidth="1"/>
    <col min="5" max="5" width="11.33203125" style="14" customWidth="1"/>
    <col min="6" max="6" width="19.109375" style="14" customWidth="1"/>
    <col min="7" max="7" width="21.44140625" style="14" customWidth="1"/>
    <col min="8" max="257" width="9.109375" style="14"/>
    <col min="258" max="258" width="48.33203125" style="14" customWidth="1"/>
    <col min="259" max="259" width="69.88671875" style="14" customWidth="1"/>
    <col min="260" max="261" width="10.88671875" style="14" customWidth="1"/>
    <col min="262" max="262" width="19.109375" style="14" customWidth="1"/>
    <col min="263" max="263" width="21.44140625" style="14" customWidth="1"/>
    <col min="264" max="513" width="9.109375" style="14"/>
    <col min="514" max="514" width="48.33203125" style="14" customWidth="1"/>
    <col min="515" max="515" width="69.88671875" style="14" customWidth="1"/>
    <col min="516" max="517" width="10.88671875" style="14" customWidth="1"/>
    <col min="518" max="518" width="19.109375" style="14" customWidth="1"/>
    <col min="519" max="519" width="21.44140625" style="14" customWidth="1"/>
    <col min="520" max="769" width="9.109375" style="14"/>
    <col min="770" max="770" width="48.33203125" style="14" customWidth="1"/>
    <col min="771" max="771" width="69.88671875" style="14" customWidth="1"/>
    <col min="772" max="773" width="10.88671875" style="14" customWidth="1"/>
    <col min="774" max="774" width="19.109375" style="14" customWidth="1"/>
    <col min="775" max="775" width="21.44140625" style="14" customWidth="1"/>
    <col min="776" max="1025" width="9.109375" style="14"/>
    <col min="1026" max="1026" width="48.33203125" style="14" customWidth="1"/>
    <col min="1027" max="1027" width="69.88671875" style="14" customWidth="1"/>
    <col min="1028" max="1029" width="10.88671875" style="14" customWidth="1"/>
    <col min="1030" max="1030" width="19.109375" style="14" customWidth="1"/>
    <col min="1031" max="1031" width="21.44140625" style="14" customWidth="1"/>
    <col min="1032" max="1281" width="9.109375" style="14"/>
    <col min="1282" max="1282" width="48.33203125" style="14" customWidth="1"/>
    <col min="1283" max="1283" width="69.88671875" style="14" customWidth="1"/>
    <col min="1284" max="1285" width="10.88671875" style="14" customWidth="1"/>
    <col min="1286" max="1286" width="19.109375" style="14" customWidth="1"/>
    <col min="1287" max="1287" width="21.44140625" style="14" customWidth="1"/>
    <col min="1288" max="1537" width="9.109375" style="14"/>
    <col min="1538" max="1538" width="48.33203125" style="14" customWidth="1"/>
    <col min="1539" max="1539" width="69.88671875" style="14" customWidth="1"/>
    <col min="1540" max="1541" width="10.88671875" style="14" customWidth="1"/>
    <col min="1542" max="1542" width="19.109375" style="14" customWidth="1"/>
    <col min="1543" max="1543" width="21.44140625" style="14" customWidth="1"/>
    <col min="1544" max="1793" width="9.109375" style="14"/>
    <col min="1794" max="1794" width="48.33203125" style="14" customWidth="1"/>
    <col min="1795" max="1795" width="69.88671875" style="14" customWidth="1"/>
    <col min="1796" max="1797" width="10.88671875" style="14" customWidth="1"/>
    <col min="1798" max="1798" width="19.109375" style="14" customWidth="1"/>
    <col min="1799" max="1799" width="21.44140625" style="14" customWidth="1"/>
    <col min="1800" max="2049" width="9.109375" style="14"/>
    <col min="2050" max="2050" width="48.33203125" style="14" customWidth="1"/>
    <col min="2051" max="2051" width="69.88671875" style="14" customWidth="1"/>
    <col min="2052" max="2053" width="10.88671875" style="14" customWidth="1"/>
    <col min="2054" max="2054" width="19.109375" style="14" customWidth="1"/>
    <col min="2055" max="2055" width="21.44140625" style="14" customWidth="1"/>
    <col min="2056" max="2305" width="9.109375" style="14"/>
    <col min="2306" max="2306" width="48.33203125" style="14" customWidth="1"/>
    <col min="2307" max="2307" width="69.88671875" style="14" customWidth="1"/>
    <col min="2308" max="2309" width="10.88671875" style="14" customWidth="1"/>
    <col min="2310" max="2310" width="19.109375" style="14" customWidth="1"/>
    <col min="2311" max="2311" width="21.44140625" style="14" customWidth="1"/>
    <col min="2312" max="2561" width="9.109375" style="14"/>
    <col min="2562" max="2562" width="48.33203125" style="14" customWidth="1"/>
    <col min="2563" max="2563" width="69.88671875" style="14" customWidth="1"/>
    <col min="2564" max="2565" width="10.88671875" style="14" customWidth="1"/>
    <col min="2566" max="2566" width="19.109375" style="14" customWidth="1"/>
    <col min="2567" max="2567" width="21.44140625" style="14" customWidth="1"/>
    <col min="2568" max="2817" width="9.109375" style="14"/>
    <col min="2818" max="2818" width="48.33203125" style="14" customWidth="1"/>
    <col min="2819" max="2819" width="69.88671875" style="14" customWidth="1"/>
    <col min="2820" max="2821" width="10.88671875" style="14" customWidth="1"/>
    <col min="2822" max="2822" width="19.109375" style="14" customWidth="1"/>
    <col min="2823" max="2823" width="21.44140625" style="14" customWidth="1"/>
    <col min="2824" max="3073" width="9.109375" style="14"/>
    <col min="3074" max="3074" width="48.33203125" style="14" customWidth="1"/>
    <col min="3075" max="3075" width="69.88671875" style="14" customWidth="1"/>
    <col min="3076" max="3077" width="10.88671875" style="14" customWidth="1"/>
    <col min="3078" max="3078" width="19.109375" style="14" customWidth="1"/>
    <col min="3079" max="3079" width="21.44140625" style="14" customWidth="1"/>
    <col min="3080" max="3329" width="9.109375" style="14"/>
    <col min="3330" max="3330" width="48.33203125" style="14" customWidth="1"/>
    <col min="3331" max="3331" width="69.88671875" style="14" customWidth="1"/>
    <col min="3332" max="3333" width="10.88671875" style="14" customWidth="1"/>
    <col min="3334" max="3334" width="19.109375" style="14" customWidth="1"/>
    <col min="3335" max="3335" width="21.44140625" style="14" customWidth="1"/>
    <col min="3336" max="3585" width="9.109375" style="14"/>
    <col min="3586" max="3586" width="48.33203125" style="14" customWidth="1"/>
    <col min="3587" max="3587" width="69.88671875" style="14" customWidth="1"/>
    <col min="3588" max="3589" width="10.88671875" style="14" customWidth="1"/>
    <col min="3590" max="3590" width="19.109375" style="14" customWidth="1"/>
    <col min="3591" max="3591" width="21.44140625" style="14" customWidth="1"/>
    <col min="3592" max="3841" width="9.109375" style="14"/>
    <col min="3842" max="3842" width="48.33203125" style="14" customWidth="1"/>
    <col min="3843" max="3843" width="69.88671875" style="14" customWidth="1"/>
    <col min="3844" max="3845" width="10.88671875" style="14" customWidth="1"/>
    <col min="3846" max="3846" width="19.109375" style="14" customWidth="1"/>
    <col min="3847" max="3847" width="21.44140625" style="14" customWidth="1"/>
    <col min="3848" max="4097" width="9.109375" style="14"/>
    <col min="4098" max="4098" width="48.33203125" style="14" customWidth="1"/>
    <col min="4099" max="4099" width="69.88671875" style="14" customWidth="1"/>
    <col min="4100" max="4101" width="10.88671875" style="14" customWidth="1"/>
    <col min="4102" max="4102" width="19.109375" style="14" customWidth="1"/>
    <col min="4103" max="4103" width="21.44140625" style="14" customWidth="1"/>
    <col min="4104" max="4353" width="9.109375" style="14"/>
    <col min="4354" max="4354" width="48.33203125" style="14" customWidth="1"/>
    <col min="4355" max="4355" width="69.88671875" style="14" customWidth="1"/>
    <col min="4356" max="4357" width="10.88671875" style="14" customWidth="1"/>
    <col min="4358" max="4358" width="19.109375" style="14" customWidth="1"/>
    <col min="4359" max="4359" width="21.44140625" style="14" customWidth="1"/>
    <col min="4360" max="4609" width="9.109375" style="14"/>
    <col min="4610" max="4610" width="48.33203125" style="14" customWidth="1"/>
    <col min="4611" max="4611" width="69.88671875" style="14" customWidth="1"/>
    <col min="4612" max="4613" width="10.88671875" style="14" customWidth="1"/>
    <col min="4614" max="4614" width="19.109375" style="14" customWidth="1"/>
    <col min="4615" max="4615" width="21.44140625" style="14" customWidth="1"/>
    <col min="4616" max="4865" width="9.109375" style="14"/>
    <col min="4866" max="4866" width="48.33203125" style="14" customWidth="1"/>
    <col min="4867" max="4867" width="69.88671875" style="14" customWidth="1"/>
    <col min="4868" max="4869" width="10.88671875" style="14" customWidth="1"/>
    <col min="4870" max="4870" width="19.109375" style="14" customWidth="1"/>
    <col min="4871" max="4871" width="21.44140625" style="14" customWidth="1"/>
    <col min="4872" max="5121" width="9.109375" style="14"/>
    <col min="5122" max="5122" width="48.33203125" style="14" customWidth="1"/>
    <col min="5123" max="5123" width="69.88671875" style="14" customWidth="1"/>
    <col min="5124" max="5125" width="10.88671875" style="14" customWidth="1"/>
    <col min="5126" max="5126" width="19.109375" style="14" customWidth="1"/>
    <col min="5127" max="5127" width="21.44140625" style="14" customWidth="1"/>
    <col min="5128" max="5377" width="9.109375" style="14"/>
    <col min="5378" max="5378" width="48.33203125" style="14" customWidth="1"/>
    <col min="5379" max="5379" width="69.88671875" style="14" customWidth="1"/>
    <col min="5380" max="5381" width="10.88671875" style="14" customWidth="1"/>
    <col min="5382" max="5382" width="19.109375" style="14" customWidth="1"/>
    <col min="5383" max="5383" width="21.44140625" style="14" customWidth="1"/>
    <col min="5384" max="5633" width="9.109375" style="14"/>
    <col min="5634" max="5634" width="48.33203125" style="14" customWidth="1"/>
    <col min="5635" max="5635" width="69.88671875" style="14" customWidth="1"/>
    <col min="5636" max="5637" width="10.88671875" style="14" customWidth="1"/>
    <col min="5638" max="5638" width="19.109375" style="14" customWidth="1"/>
    <col min="5639" max="5639" width="21.44140625" style="14" customWidth="1"/>
    <col min="5640" max="5889" width="9.109375" style="14"/>
    <col min="5890" max="5890" width="48.33203125" style="14" customWidth="1"/>
    <col min="5891" max="5891" width="69.88671875" style="14" customWidth="1"/>
    <col min="5892" max="5893" width="10.88671875" style="14" customWidth="1"/>
    <col min="5894" max="5894" width="19.109375" style="14" customWidth="1"/>
    <col min="5895" max="5895" width="21.44140625" style="14" customWidth="1"/>
    <col min="5896" max="6145" width="9.109375" style="14"/>
    <col min="6146" max="6146" width="48.33203125" style="14" customWidth="1"/>
    <col min="6147" max="6147" width="69.88671875" style="14" customWidth="1"/>
    <col min="6148" max="6149" width="10.88671875" style="14" customWidth="1"/>
    <col min="6150" max="6150" width="19.109375" style="14" customWidth="1"/>
    <col min="6151" max="6151" width="21.44140625" style="14" customWidth="1"/>
    <col min="6152" max="6401" width="9.109375" style="14"/>
    <col min="6402" max="6402" width="48.33203125" style="14" customWidth="1"/>
    <col min="6403" max="6403" width="69.88671875" style="14" customWidth="1"/>
    <col min="6404" max="6405" width="10.88671875" style="14" customWidth="1"/>
    <col min="6406" max="6406" width="19.109375" style="14" customWidth="1"/>
    <col min="6407" max="6407" width="21.44140625" style="14" customWidth="1"/>
    <col min="6408" max="6657" width="9.109375" style="14"/>
    <col min="6658" max="6658" width="48.33203125" style="14" customWidth="1"/>
    <col min="6659" max="6659" width="69.88671875" style="14" customWidth="1"/>
    <col min="6660" max="6661" width="10.88671875" style="14" customWidth="1"/>
    <col min="6662" max="6662" width="19.109375" style="14" customWidth="1"/>
    <col min="6663" max="6663" width="21.44140625" style="14" customWidth="1"/>
    <col min="6664" max="6913" width="9.109375" style="14"/>
    <col min="6914" max="6914" width="48.33203125" style="14" customWidth="1"/>
    <col min="6915" max="6915" width="69.88671875" style="14" customWidth="1"/>
    <col min="6916" max="6917" width="10.88671875" style="14" customWidth="1"/>
    <col min="6918" max="6918" width="19.109375" style="14" customWidth="1"/>
    <col min="6919" max="6919" width="21.44140625" style="14" customWidth="1"/>
    <col min="6920" max="7169" width="9.109375" style="14"/>
    <col min="7170" max="7170" width="48.33203125" style="14" customWidth="1"/>
    <col min="7171" max="7171" width="69.88671875" style="14" customWidth="1"/>
    <col min="7172" max="7173" width="10.88671875" style="14" customWidth="1"/>
    <col min="7174" max="7174" width="19.109375" style="14" customWidth="1"/>
    <col min="7175" max="7175" width="21.44140625" style="14" customWidth="1"/>
    <col min="7176" max="7425" width="9.109375" style="14"/>
    <col min="7426" max="7426" width="48.33203125" style="14" customWidth="1"/>
    <col min="7427" max="7427" width="69.88671875" style="14" customWidth="1"/>
    <col min="7428" max="7429" width="10.88671875" style="14" customWidth="1"/>
    <col min="7430" max="7430" width="19.109375" style="14" customWidth="1"/>
    <col min="7431" max="7431" width="21.44140625" style="14" customWidth="1"/>
    <col min="7432" max="7681" width="9.109375" style="14"/>
    <col min="7682" max="7682" width="48.33203125" style="14" customWidth="1"/>
    <col min="7683" max="7683" width="69.88671875" style="14" customWidth="1"/>
    <col min="7684" max="7685" width="10.88671875" style="14" customWidth="1"/>
    <col min="7686" max="7686" width="19.109375" style="14" customWidth="1"/>
    <col min="7687" max="7687" width="21.44140625" style="14" customWidth="1"/>
    <col min="7688" max="7937" width="9.109375" style="14"/>
    <col min="7938" max="7938" width="48.33203125" style="14" customWidth="1"/>
    <col min="7939" max="7939" width="69.88671875" style="14" customWidth="1"/>
    <col min="7940" max="7941" width="10.88671875" style="14" customWidth="1"/>
    <col min="7942" max="7942" width="19.109375" style="14" customWidth="1"/>
    <col min="7943" max="7943" width="21.44140625" style="14" customWidth="1"/>
    <col min="7944" max="8193" width="9.109375" style="14"/>
    <col min="8194" max="8194" width="48.33203125" style="14" customWidth="1"/>
    <col min="8195" max="8195" width="69.88671875" style="14" customWidth="1"/>
    <col min="8196" max="8197" width="10.88671875" style="14" customWidth="1"/>
    <col min="8198" max="8198" width="19.109375" style="14" customWidth="1"/>
    <col min="8199" max="8199" width="21.44140625" style="14" customWidth="1"/>
    <col min="8200" max="8449" width="9.109375" style="14"/>
    <col min="8450" max="8450" width="48.33203125" style="14" customWidth="1"/>
    <col min="8451" max="8451" width="69.88671875" style="14" customWidth="1"/>
    <col min="8452" max="8453" width="10.88671875" style="14" customWidth="1"/>
    <col min="8454" max="8454" width="19.109375" style="14" customWidth="1"/>
    <col min="8455" max="8455" width="21.44140625" style="14" customWidth="1"/>
    <col min="8456" max="8705" width="9.109375" style="14"/>
    <col min="8706" max="8706" width="48.33203125" style="14" customWidth="1"/>
    <col min="8707" max="8707" width="69.88671875" style="14" customWidth="1"/>
    <col min="8708" max="8709" width="10.88671875" style="14" customWidth="1"/>
    <col min="8710" max="8710" width="19.109375" style="14" customWidth="1"/>
    <col min="8711" max="8711" width="21.44140625" style="14" customWidth="1"/>
    <col min="8712" max="8961" width="9.109375" style="14"/>
    <col min="8962" max="8962" width="48.33203125" style="14" customWidth="1"/>
    <col min="8963" max="8963" width="69.88671875" style="14" customWidth="1"/>
    <col min="8964" max="8965" width="10.88671875" style="14" customWidth="1"/>
    <col min="8966" max="8966" width="19.109375" style="14" customWidth="1"/>
    <col min="8967" max="8967" width="21.44140625" style="14" customWidth="1"/>
    <col min="8968" max="9217" width="9.109375" style="14"/>
    <col min="9218" max="9218" width="48.33203125" style="14" customWidth="1"/>
    <col min="9219" max="9219" width="69.88671875" style="14" customWidth="1"/>
    <col min="9220" max="9221" width="10.88671875" style="14" customWidth="1"/>
    <col min="9222" max="9222" width="19.109375" style="14" customWidth="1"/>
    <col min="9223" max="9223" width="21.44140625" style="14" customWidth="1"/>
    <col min="9224" max="9473" width="9.109375" style="14"/>
    <col min="9474" max="9474" width="48.33203125" style="14" customWidth="1"/>
    <col min="9475" max="9475" width="69.88671875" style="14" customWidth="1"/>
    <col min="9476" max="9477" width="10.88671875" style="14" customWidth="1"/>
    <col min="9478" max="9478" width="19.109375" style="14" customWidth="1"/>
    <col min="9479" max="9479" width="21.44140625" style="14" customWidth="1"/>
    <col min="9480" max="9729" width="9.109375" style="14"/>
    <col min="9730" max="9730" width="48.33203125" style="14" customWidth="1"/>
    <col min="9731" max="9731" width="69.88671875" style="14" customWidth="1"/>
    <col min="9732" max="9733" width="10.88671875" style="14" customWidth="1"/>
    <col min="9734" max="9734" width="19.109375" style="14" customWidth="1"/>
    <col min="9735" max="9735" width="21.44140625" style="14" customWidth="1"/>
    <col min="9736" max="9985" width="9.109375" style="14"/>
    <col min="9986" max="9986" width="48.33203125" style="14" customWidth="1"/>
    <col min="9987" max="9987" width="69.88671875" style="14" customWidth="1"/>
    <col min="9988" max="9989" width="10.88671875" style="14" customWidth="1"/>
    <col min="9990" max="9990" width="19.109375" style="14" customWidth="1"/>
    <col min="9991" max="9991" width="21.44140625" style="14" customWidth="1"/>
    <col min="9992" max="10241" width="9.109375" style="14"/>
    <col min="10242" max="10242" width="48.33203125" style="14" customWidth="1"/>
    <col min="10243" max="10243" width="69.88671875" style="14" customWidth="1"/>
    <col min="10244" max="10245" width="10.88671875" style="14" customWidth="1"/>
    <col min="10246" max="10246" width="19.109375" style="14" customWidth="1"/>
    <col min="10247" max="10247" width="21.44140625" style="14" customWidth="1"/>
    <col min="10248" max="10497" width="9.109375" style="14"/>
    <col min="10498" max="10498" width="48.33203125" style="14" customWidth="1"/>
    <col min="10499" max="10499" width="69.88671875" style="14" customWidth="1"/>
    <col min="10500" max="10501" width="10.88671875" style="14" customWidth="1"/>
    <col min="10502" max="10502" width="19.109375" style="14" customWidth="1"/>
    <col min="10503" max="10503" width="21.44140625" style="14" customWidth="1"/>
    <col min="10504" max="10753" width="9.109375" style="14"/>
    <col min="10754" max="10754" width="48.33203125" style="14" customWidth="1"/>
    <col min="10755" max="10755" width="69.88671875" style="14" customWidth="1"/>
    <col min="10756" max="10757" width="10.88671875" style="14" customWidth="1"/>
    <col min="10758" max="10758" width="19.109375" style="14" customWidth="1"/>
    <col min="10759" max="10759" width="21.44140625" style="14" customWidth="1"/>
    <col min="10760" max="11009" width="9.109375" style="14"/>
    <col min="11010" max="11010" width="48.33203125" style="14" customWidth="1"/>
    <col min="11011" max="11011" width="69.88671875" style="14" customWidth="1"/>
    <col min="11012" max="11013" width="10.88671875" style="14" customWidth="1"/>
    <col min="11014" max="11014" width="19.109375" style="14" customWidth="1"/>
    <col min="11015" max="11015" width="21.44140625" style="14" customWidth="1"/>
    <col min="11016" max="11265" width="9.109375" style="14"/>
    <col min="11266" max="11266" width="48.33203125" style="14" customWidth="1"/>
    <col min="11267" max="11267" width="69.88671875" style="14" customWidth="1"/>
    <col min="11268" max="11269" width="10.88671875" style="14" customWidth="1"/>
    <col min="11270" max="11270" width="19.109375" style="14" customWidth="1"/>
    <col min="11271" max="11271" width="21.44140625" style="14" customWidth="1"/>
    <col min="11272" max="11521" width="9.109375" style="14"/>
    <col min="11522" max="11522" width="48.33203125" style="14" customWidth="1"/>
    <col min="11523" max="11523" width="69.88671875" style="14" customWidth="1"/>
    <col min="11524" max="11525" width="10.88671875" style="14" customWidth="1"/>
    <col min="11526" max="11526" width="19.109375" style="14" customWidth="1"/>
    <col min="11527" max="11527" width="21.44140625" style="14" customWidth="1"/>
    <col min="11528" max="11777" width="9.109375" style="14"/>
    <col min="11778" max="11778" width="48.33203125" style="14" customWidth="1"/>
    <col min="11779" max="11779" width="69.88671875" style="14" customWidth="1"/>
    <col min="11780" max="11781" width="10.88671875" style="14" customWidth="1"/>
    <col min="11782" max="11782" width="19.109375" style="14" customWidth="1"/>
    <col min="11783" max="11783" width="21.44140625" style="14" customWidth="1"/>
    <col min="11784" max="12033" width="9.109375" style="14"/>
    <col min="12034" max="12034" width="48.33203125" style="14" customWidth="1"/>
    <col min="12035" max="12035" width="69.88671875" style="14" customWidth="1"/>
    <col min="12036" max="12037" width="10.88671875" style="14" customWidth="1"/>
    <col min="12038" max="12038" width="19.109375" style="14" customWidth="1"/>
    <col min="12039" max="12039" width="21.44140625" style="14" customWidth="1"/>
    <col min="12040" max="12289" width="9.109375" style="14"/>
    <col min="12290" max="12290" width="48.33203125" style="14" customWidth="1"/>
    <col min="12291" max="12291" width="69.88671875" style="14" customWidth="1"/>
    <col min="12292" max="12293" width="10.88671875" style="14" customWidth="1"/>
    <col min="12294" max="12294" width="19.109375" style="14" customWidth="1"/>
    <col min="12295" max="12295" width="21.44140625" style="14" customWidth="1"/>
    <col min="12296" max="12545" width="9.109375" style="14"/>
    <col min="12546" max="12546" width="48.33203125" style="14" customWidth="1"/>
    <col min="12547" max="12547" width="69.88671875" style="14" customWidth="1"/>
    <col min="12548" max="12549" width="10.88671875" style="14" customWidth="1"/>
    <col min="12550" max="12550" width="19.109375" style="14" customWidth="1"/>
    <col min="12551" max="12551" width="21.44140625" style="14" customWidth="1"/>
    <col min="12552" max="12801" width="9.109375" style="14"/>
    <col min="12802" max="12802" width="48.33203125" style="14" customWidth="1"/>
    <col min="12803" max="12803" width="69.88671875" style="14" customWidth="1"/>
    <col min="12804" max="12805" width="10.88671875" style="14" customWidth="1"/>
    <col min="12806" max="12806" width="19.109375" style="14" customWidth="1"/>
    <col min="12807" max="12807" width="21.44140625" style="14" customWidth="1"/>
    <col min="12808" max="13057" width="9.109375" style="14"/>
    <col min="13058" max="13058" width="48.33203125" style="14" customWidth="1"/>
    <col min="13059" max="13059" width="69.88671875" style="14" customWidth="1"/>
    <col min="13060" max="13061" width="10.88671875" style="14" customWidth="1"/>
    <col min="13062" max="13062" width="19.109375" style="14" customWidth="1"/>
    <col min="13063" max="13063" width="21.44140625" style="14" customWidth="1"/>
    <col min="13064" max="13313" width="9.109375" style="14"/>
    <col min="13314" max="13314" width="48.33203125" style="14" customWidth="1"/>
    <col min="13315" max="13315" width="69.88671875" style="14" customWidth="1"/>
    <col min="13316" max="13317" width="10.88671875" style="14" customWidth="1"/>
    <col min="13318" max="13318" width="19.109375" style="14" customWidth="1"/>
    <col min="13319" max="13319" width="21.44140625" style="14" customWidth="1"/>
    <col min="13320" max="13569" width="9.109375" style="14"/>
    <col min="13570" max="13570" width="48.33203125" style="14" customWidth="1"/>
    <col min="13571" max="13571" width="69.88671875" style="14" customWidth="1"/>
    <col min="13572" max="13573" width="10.88671875" style="14" customWidth="1"/>
    <col min="13574" max="13574" width="19.109375" style="14" customWidth="1"/>
    <col min="13575" max="13575" width="21.44140625" style="14" customWidth="1"/>
    <col min="13576" max="13825" width="9.109375" style="14"/>
    <col min="13826" max="13826" width="48.33203125" style="14" customWidth="1"/>
    <col min="13827" max="13827" width="69.88671875" style="14" customWidth="1"/>
    <col min="13828" max="13829" width="10.88671875" style="14" customWidth="1"/>
    <col min="13830" max="13830" width="19.109375" style="14" customWidth="1"/>
    <col min="13831" max="13831" width="21.44140625" style="14" customWidth="1"/>
    <col min="13832" max="14081" width="9.109375" style="14"/>
    <col min="14082" max="14082" width="48.33203125" style="14" customWidth="1"/>
    <col min="14083" max="14083" width="69.88671875" style="14" customWidth="1"/>
    <col min="14084" max="14085" width="10.88671875" style="14" customWidth="1"/>
    <col min="14086" max="14086" width="19.109375" style="14" customWidth="1"/>
    <col min="14087" max="14087" width="21.44140625" style="14" customWidth="1"/>
    <col min="14088" max="14337" width="9.109375" style="14"/>
    <col min="14338" max="14338" width="48.33203125" style="14" customWidth="1"/>
    <col min="14339" max="14339" width="69.88671875" style="14" customWidth="1"/>
    <col min="14340" max="14341" width="10.88671875" style="14" customWidth="1"/>
    <col min="14342" max="14342" width="19.109375" style="14" customWidth="1"/>
    <col min="14343" max="14343" width="21.44140625" style="14" customWidth="1"/>
    <col min="14344" max="14593" width="9.109375" style="14"/>
    <col min="14594" max="14594" width="48.33203125" style="14" customWidth="1"/>
    <col min="14595" max="14595" width="69.88671875" style="14" customWidth="1"/>
    <col min="14596" max="14597" width="10.88671875" style="14" customWidth="1"/>
    <col min="14598" max="14598" width="19.109375" style="14" customWidth="1"/>
    <col min="14599" max="14599" width="21.44140625" style="14" customWidth="1"/>
    <col min="14600" max="14849" width="9.109375" style="14"/>
    <col min="14850" max="14850" width="48.33203125" style="14" customWidth="1"/>
    <col min="14851" max="14851" width="69.88671875" style="14" customWidth="1"/>
    <col min="14852" max="14853" width="10.88671875" style="14" customWidth="1"/>
    <col min="14854" max="14854" width="19.109375" style="14" customWidth="1"/>
    <col min="14855" max="14855" width="21.44140625" style="14" customWidth="1"/>
    <col min="14856" max="15105" width="9.109375" style="14"/>
    <col min="15106" max="15106" width="48.33203125" style="14" customWidth="1"/>
    <col min="15107" max="15107" width="69.88671875" style="14" customWidth="1"/>
    <col min="15108" max="15109" width="10.88671875" style="14" customWidth="1"/>
    <col min="15110" max="15110" width="19.109375" style="14" customWidth="1"/>
    <col min="15111" max="15111" width="21.44140625" style="14" customWidth="1"/>
    <col min="15112" max="15361" width="9.109375" style="14"/>
    <col min="15362" max="15362" width="48.33203125" style="14" customWidth="1"/>
    <col min="15363" max="15363" width="69.88671875" style="14" customWidth="1"/>
    <col min="15364" max="15365" width="10.88671875" style="14" customWidth="1"/>
    <col min="15366" max="15366" width="19.109375" style="14" customWidth="1"/>
    <col min="15367" max="15367" width="21.44140625" style="14" customWidth="1"/>
    <col min="15368" max="15617" width="9.109375" style="14"/>
    <col min="15618" max="15618" width="48.33203125" style="14" customWidth="1"/>
    <col min="15619" max="15619" width="69.88671875" style="14" customWidth="1"/>
    <col min="15620" max="15621" width="10.88671875" style="14" customWidth="1"/>
    <col min="15622" max="15622" width="19.109375" style="14" customWidth="1"/>
    <col min="15623" max="15623" width="21.44140625" style="14" customWidth="1"/>
    <col min="15624" max="15873" width="9.109375" style="14"/>
    <col min="15874" max="15874" width="48.33203125" style="14" customWidth="1"/>
    <col min="15875" max="15875" width="69.88671875" style="14" customWidth="1"/>
    <col min="15876" max="15877" width="10.88671875" style="14" customWidth="1"/>
    <col min="15878" max="15878" width="19.109375" style="14" customWidth="1"/>
    <col min="15879" max="15879" width="21.44140625" style="14" customWidth="1"/>
    <col min="15880" max="16129" width="9.109375" style="14"/>
    <col min="16130" max="16130" width="48.33203125" style="14" customWidth="1"/>
    <col min="16131" max="16131" width="69.88671875" style="14" customWidth="1"/>
    <col min="16132" max="16133" width="10.88671875" style="14" customWidth="1"/>
    <col min="16134" max="16134" width="19.109375" style="14" customWidth="1"/>
    <col min="16135" max="16135" width="21.44140625" style="14" customWidth="1"/>
    <col min="16136" max="16384" width="9.109375" style="14"/>
  </cols>
  <sheetData>
    <row r="1" spans="2:10" ht="130.80000000000001" customHeight="1" x14ac:dyDescent="0.3">
      <c r="F1" s="161" t="s">
        <v>144</v>
      </c>
      <c r="G1" s="161"/>
    </row>
    <row r="2" spans="2:10" ht="15.75" customHeight="1" x14ac:dyDescent="0.3">
      <c r="F2" s="169"/>
      <c r="G2" s="169"/>
    </row>
    <row r="3" spans="2:10" x14ac:dyDescent="0.25">
      <c r="F3" s="15"/>
      <c r="G3" s="16"/>
    </row>
    <row r="4" spans="2:10" s="17" customFormat="1" ht="17.399999999999999" x14ac:dyDescent="0.3">
      <c r="B4" s="170" t="s">
        <v>21</v>
      </c>
      <c r="C4" s="170"/>
      <c r="D4" s="170"/>
      <c r="E4" s="170"/>
      <c r="F4" s="170"/>
      <c r="G4" s="170"/>
    </row>
    <row r="5" spans="2:10" s="17" customFormat="1" ht="16.8" x14ac:dyDescent="0.3">
      <c r="B5" s="171" t="s">
        <v>19</v>
      </c>
      <c r="C5" s="171"/>
      <c r="D5" s="171"/>
      <c r="E5" s="171"/>
      <c r="F5" s="171"/>
      <c r="G5" s="171"/>
    </row>
    <row r="6" spans="2:10" ht="14.4" thickBot="1" x14ac:dyDescent="0.3"/>
    <row r="7" spans="2:10" ht="62.4" x14ac:dyDescent="0.25">
      <c r="B7" s="70" t="s">
        <v>22</v>
      </c>
      <c r="C7" s="68" t="s">
        <v>23</v>
      </c>
      <c r="D7" s="68" t="s">
        <v>24</v>
      </c>
      <c r="E7" s="68" t="s">
        <v>25</v>
      </c>
      <c r="F7" s="68" t="s">
        <v>26</v>
      </c>
      <c r="G7" s="69" t="s">
        <v>27</v>
      </c>
    </row>
    <row r="8" spans="2:10" s="20" customFormat="1" x14ac:dyDescent="0.3">
      <c r="B8" s="71">
        <v>1</v>
      </c>
      <c r="C8" s="19">
        <v>2</v>
      </c>
      <c r="D8" s="19">
        <v>3</v>
      </c>
      <c r="E8" s="19">
        <v>4</v>
      </c>
      <c r="F8" s="19">
        <v>5</v>
      </c>
      <c r="G8" s="72">
        <v>6</v>
      </c>
    </row>
    <row r="9" spans="2:10" s="20" customFormat="1" ht="15.6" customHeight="1" x14ac:dyDescent="0.3">
      <c r="B9" s="166" t="s">
        <v>82</v>
      </c>
      <c r="C9" s="162" t="s">
        <v>83</v>
      </c>
      <c r="D9" s="21">
        <v>2022</v>
      </c>
      <c r="E9" s="21" t="s">
        <v>59</v>
      </c>
      <c r="F9" s="158">
        <v>0</v>
      </c>
      <c r="G9" s="98">
        <v>1</v>
      </c>
    </row>
    <row r="10" spans="2:10" s="20" customFormat="1" ht="15.6" x14ac:dyDescent="0.3">
      <c r="B10" s="167"/>
      <c r="C10" s="163"/>
      <c r="D10" s="22">
        <v>2023</v>
      </c>
      <c r="E10" s="22" t="s">
        <v>59</v>
      </c>
      <c r="F10" s="159"/>
      <c r="G10" s="99">
        <v>1</v>
      </c>
    </row>
    <row r="11" spans="2:10" s="20" customFormat="1" ht="15.6" x14ac:dyDescent="0.3">
      <c r="B11" s="167"/>
      <c r="C11" s="163"/>
      <c r="D11" s="81">
        <v>2024</v>
      </c>
      <c r="E11" s="81" t="s">
        <v>59</v>
      </c>
      <c r="F11" s="159"/>
      <c r="G11" s="100">
        <v>0</v>
      </c>
    </row>
    <row r="12" spans="2:10" s="20" customFormat="1" ht="15.6" x14ac:dyDescent="0.3">
      <c r="B12" s="167"/>
      <c r="C12" s="163"/>
      <c r="D12" s="81">
        <v>2025</v>
      </c>
      <c r="E12" s="81" t="s">
        <v>59</v>
      </c>
      <c r="F12" s="159"/>
      <c r="G12" s="100">
        <v>0</v>
      </c>
    </row>
    <row r="13" spans="2:10" s="20" customFormat="1" ht="15.6" x14ac:dyDescent="0.3">
      <c r="B13" s="167"/>
      <c r="C13" s="163"/>
      <c r="D13" s="81">
        <v>2026</v>
      </c>
      <c r="E13" s="81" t="s">
        <v>59</v>
      </c>
      <c r="F13" s="159"/>
      <c r="G13" s="100">
        <v>0</v>
      </c>
    </row>
    <row r="14" spans="2:10" s="20" customFormat="1" ht="15.6" x14ac:dyDescent="0.3">
      <c r="B14" s="167"/>
      <c r="C14" s="163"/>
      <c r="D14" s="81">
        <v>2027</v>
      </c>
      <c r="E14" s="81" t="s">
        <v>59</v>
      </c>
      <c r="F14" s="159"/>
      <c r="G14" s="100">
        <v>0</v>
      </c>
    </row>
    <row r="15" spans="2:10" s="20" customFormat="1" ht="15.6" x14ac:dyDescent="0.3">
      <c r="B15" s="172"/>
      <c r="C15" s="164"/>
      <c r="D15" s="23">
        <v>2028</v>
      </c>
      <c r="E15" s="23" t="s">
        <v>59</v>
      </c>
      <c r="F15" s="160"/>
      <c r="G15" s="101">
        <v>0</v>
      </c>
    </row>
    <row r="16" spans="2:10" ht="15.75" customHeight="1" x14ac:dyDescent="0.25">
      <c r="B16" s="166" t="s">
        <v>74</v>
      </c>
      <c r="C16" s="162" t="s">
        <v>61</v>
      </c>
      <c r="D16" s="21">
        <v>2022</v>
      </c>
      <c r="E16" s="21" t="s">
        <v>59</v>
      </c>
      <c r="F16" s="155">
        <v>1</v>
      </c>
      <c r="G16" s="73">
        <v>1</v>
      </c>
      <c r="J16" s="14" t="s">
        <v>28</v>
      </c>
    </row>
    <row r="17" spans="2:7" ht="15.6" x14ac:dyDescent="0.25">
      <c r="B17" s="167"/>
      <c r="C17" s="163"/>
      <c r="D17" s="22">
        <v>2023</v>
      </c>
      <c r="E17" s="22" t="s">
        <v>59</v>
      </c>
      <c r="F17" s="156"/>
      <c r="G17" s="74">
        <v>1</v>
      </c>
    </row>
    <row r="18" spans="2:7" ht="15.6" x14ac:dyDescent="0.25">
      <c r="B18" s="167"/>
      <c r="C18" s="163"/>
      <c r="D18" s="81">
        <v>2024</v>
      </c>
      <c r="E18" s="81" t="s">
        <v>59</v>
      </c>
      <c r="F18" s="156"/>
      <c r="G18" s="91">
        <v>1</v>
      </c>
    </row>
    <row r="19" spans="2:7" ht="15.6" x14ac:dyDescent="0.25">
      <c r="B19" s="167"/>
      <c r="C19" s="163"/>
      <c r="D19" s="81">
        <v>2025</v>
      </c>
      <c r="E19" s="81" t="s">
        <v>59</v>
      </c>
      <c r="F19" s="156"/>
      <c r="G19" s="91">
        <v>1</v>
      </c>
    </row>
    <row r="20" spans="2:7" ht="15.6" x14ac:dyDescent="0.25">
      <c r="B20" s="167"/>
      <c r="C20" s="163"/>
      <c r="D20" s="81">
        <v>2026</v>
      </c>
      <c r="E20" s="81" t="s">
        <v>59</v>
      </c>
      <c r="F20" s="156"/>
      <c r="G20" s="91">
        <v>1</v>
      </c>
    </row>
    <row r="21" spans="2:7" ht="15.6" x14ac:dyDescent="0.25">
      <c r="B21" s="167"/>
      <c r="C21" s="163"/>
      <c r="D21" s="81">
        <v>2027</v>
      </c>
      <c r="E21" s="81" t="s">
        <v>59</v>
      </c>
      <c r="F21" s="156"/>
      <c r="G21" s="91">
        <v>1</v>
      </c>
    </row>
    <row r="22" spans="2:7" ht="15.6" x14ac:dyDescent="0.25">
      <c r="B22" s="167"/>
      <c r="C22" s="164"/>
      <c r="D22" s="23">
        <v>2028</v>
      </c>
      <c r="E22" s="23" t="s">
        <v>59</v>
      </c>
      <c r="F22" s="157"/>
      <c r="G22" s="75">
        <v>1</v>
      </c>
    </row>
    <row r="23" spans="2:7" ht="15.6" x14ac:dyDescent="0.25">
      <c r="B23" s="167"/>
      <c r="C23" s="162" t="s">
        <v>81</v>
      </c>
      <c r="D23" s="21">
        <v>2022</v>
      </c>
      <c r="E23" s="21" t="s">
        <v>60</v>
      </c>
      <c r="F23" s="155">
        <v>490</v>
      </c>
      <c r="G23" s="73">
        <v>490</v>
      </c>
    </row>
    <row r="24" spans="2:7" ht="15.6" x14ac:dyDescent="0.25">
      <c r="B24" s="167"/>
      <c r="C24" s="163"/>
      <c r="D24" s="22">
        <v>2023</v>
      </c>
      <c r="E24" s="22" t="s">
        <v>60</v>
      </c>
      <c r="F24" s="156"/>
      <c r="G24" s="74">
        <v>610</v>
      </c>
    </row>
    <row r="25" spans="2:7" ht="15.6" x14ac:dyDescent="0.25">
      <c r="B25" s="167"/>
      <c r="C25" s="163"/>
      <c r="D25" s="81">
        <v>2024</v>
      </c>
      <c r="E25" s="81" t="s">
        <v>60</v>
      </c>
      <c r="F25" s="156"/>
      <c r="G25" s="74">
        <v>577</v>
      </c>
    </row>
    <row r="26" spans="2:7" ht="15.6" x14ac:dyDescent="0.25">
      <c r="B26" s="167"/>
      <c r="C26" s="163"/>
      <c r="D26" s="81">
        <v>2025</v>
      </c>
      <c r="E26" s="81" t="s">
        <v>60</v>
      </c>
      <c r="F26" s="156"/>
      <c r="G26" s="74">
        <v>577</v>
      </c>
    </row>
    <row r="27" spans="2:7" ht="15.6" x14ac:dyDescent="0.25">
      <c r="B27" s="167"/>
      <c r="C27" s="163"/>
      <c r="D27" s="81">
        <v>2026</v>
      </c>
      <c r="E27" s="81" t="s">
        <v>60</v>
      </c>
      <c r="F27" s="156"/>
      <c r="G27" s="74">
        <v>577</v>
      </c>
    </row>
    <row r="28" spans="2:7" ht="15.6" x14ac:dyDescent="0.25">
      <c r="B28" s="167"/>
      <c r="C28" s="163"/>
      <c r="D28" s="81">
        <v>2027</v>
      </c>
      <c r="E28" s="81" t="s">
        <v>60</v>
      </c>
      <c r="F28" s="156"/>
      <c r="G28" s="74">
        <v>577</v>
      </c>
    </row>
    <row r="29" spans="2:7" ht="15.6" x14ac:dyDescent="0.25">
      <c r="B29" s="167"/>
      <c r="C29" s="164"/>
      <c r="D29" s="23">
        <v>2028</v>
      </c>
      <c r="E29" s="23" t="s">
        <v>60</v>
      </c>
      <c r="F29" s="157"/>
      <c r="G29" s="74">
        <v>577</v>
      </c>
    </row>
    <row r="30" spans="2:7" ht="15.6" x14ac:dyDescent="0.25">
      <c r="B30" s="167"/>
      <c r="C30" s="162" t="s">
        <v>77</v>
      </c>
      <c r="D30" s="21">
        <v>2022</v>
      </c>
      <c r="E30" s="21" t="s">
        <v>59</v>
      </c>
      <c r="F30" s="155">
        <v>32</v>
      </c>
      <c r="G30" s="73">
        <v>37</v>
      </c>
    </row>
    <row r="31" spans="2:7" ht="15.6" x14ac:dyDescent="0.25">
      <c r="B31" s="167"/>
      <c r="C31" s="163"/>
      <c r="D31" s="22">
        <v>2023</v>
      </c>
      <c r="E31" s="22" t="s">
        <v>59</v>
      </c>
      <c r="F31" s="156"/>
      <c r="G31" s="74">
        <v>34</v>
      </c>
    </row>
    <row r="32" spans="2:7" ht="15.6" x14ac:dyDescent="0.25">
      <c r="B32" s="167"/>
      <c r="C32" s="163"/>
      <c r="D32" s="81">
        <v>2024</v>
      </c>
      <c r="E32" s="81" t="s">
        <v>59</v>
      </c>
      <c r="F32" s="156"/>
      <c r="G32" s="91">
        <v>14</v>
      </c>
    </row>
    <row r="33" spans="2:7" ht="15.6" x14ac:dyDescent="0.25">
      <c r="B33" s="167"/>
      <c r="C33" s="163"/>
      <c r="D33" s="81">
        <v>2025</v>
      </c>
      <c r="E33" s="81" t="s">
        <v>59</v>
      </c>
      <c r="F33" s="156"/>
      <c r="G33" s="91">
        <v>18</v>
      </c>
    </row>
    <row r="34" spans="2:7" ht="15.6" x14ac:dyDescent="0.25">
      <c r="B34" s="167"/>
      <c r="C34" s="163"/>
      <c r="D34" s="81">
        <v>2026</v>
      </c>
      <c r="E34" s="81" t="s">
        <v>59</v>
      </c>
      <c r="F34" s="156"/>
      <c r="G34" s="91">
        <v>32</v>
      </c>
    </row>
    <row r="35" spans="2:7" ht="15.6" x14ac:dyDescent="0.25">
      <c r="B35" s="167"/>
      <c r="C35" s="163"/>
      <c r="D35" s="81">
        <v>2027</v>
      </c>
      <c r="E35" s="81" t="s">
        <v>59</v>
      </c>
      <c r="F35" s="156"/>
      <c r="G35" s="91">
        <v>32</v>
      </c>
    </row>
    <row r="36" spans="2:7" ht="15.6" x14ac:dyDescent="0.25">
      <c r="B36" s="167"/>
      <c r="C36" s="164"/>
      <c r="D36" s="23">
        <v>2028</v>
      </c>
      <c r="E36" s="23" t="s">
        <v>59</v>
      </c>
      <c r="F36" s="157"/>
      <c r="G36" s="91">
        <v>32</v>
      </c>
    </row>
    <row r="37" spans="2:7" ht="15.6" x14ac:dyDescent="0.25">
      <c r="B37" s="167"/>
      <c r="C37" s="162" t="s">
        <v>78</v>
      </c>
      <c r="D37" s="21">
        <v>2022</v>
      </c>
      <c r="E37" s="21" t="s">
        <v>60</v>
      </c>
      <c r="F37" s="155">
        <v>2317</v>
      </c>
      <c r="G37" s="73">
        <v>1555</v>
      </c>
    </row>
    <row r="38" spans="2:7" ht="15.6" x14ac:dyDescent="0.25">
      <c r="B38" s="167"/>
      <c r="C38" s="163"/>
      <c r="D38" s="22">
        <v>2023</v>
      </c>
      <c r="E38" s="22" t="s">
        <v>60</v>
      </c>
      <c r="F38" s="156"/>
      <c r="G38" s="74">
        <v>1560</v>
      </c>
    </row>
    <row r="39" spans="2:7" ht="15.6" x14ac:dyDescent="0.25">
      <c r="B39" s="167"/>
      <c r="C39" s="163"/>
      <c r="D39" s="81">
        <v>2024</v>
      </c>
      <c r="E39" s="81" t="s">
        <v>60</v>
      </c>
      <c r="F39" s="156"/>
      <c r="G39" s="91">
        <v>1238</v>
      </c>
    </row>
    <row r="40" spans="2:7" ht="15.6" x14ac:dyDescent="0.25">
      <c r="B40" s="167"/>
      <c r="C40" s="163"/>
      <c r="D40" s="81">
        <v>2025</v>
      </c>
      <c r="E40" s="81" t="s">
        <v>60</v>
      </c>
      <c r="F40" s="156"/>
      <c r="G40" s="91">
        <v>2293</v>
      </c>
    </row>
    <row r="41" spans="2:7" ht="15.6" x14ac:dyDescent="0.25">
      <c r="B41" s="167"/>
      <c r="C41" s="163"/>
      <c r="D41" s="81">
        <v>2026</v>
      </c>
      <c r="E41" s="81" t="s">
        <v>60</v>
      </c>
      <c r="F41" s="156"/>
      <c r="G41" s="91">
        <v>2317</v>
      </c>
    </row>
    <row r="42" spans="2:7" ht="15.6" x14ac:dyDescent="0.25">
      <c r="B42" s="167"/>
      <c r="C42" s="163"/>
      <c r="D42" s="81">
        <v>2027</v>
      </c>
      <c r="E42" s="81" t="s">
        <v>60</v>
      </c>
      <c r="F42" s="156"/>
      <c r="G42" s="91">
        <v>2317</v>
      </c>
    </row>
    <row r="43" spans="2:7" ht="15.6" x14ac:dyDescent="0.25">
      <c r="B43" s="167"/>
      <c r="C43" s="164"/>
      <c r="D43" s="23">
        <v>2028</v>
      </c>
      <c r="E43" s="23" t="s">
        <v>60</v>
      </c>
      <c r="F43" s="157"/>
      <c r="G43" s="91">
        <v>2317</v>
      </c>
    </row>
    <row r="44" spans="2:7" ht="15.6" x14ac:dyDescent="0.25">
      <c r="B44" s="167"/>
      <c r="C44" s="162" t="s">
        <v>79</v>
      </c>
      <c r="D44" s="80">
        <v>2022</v>
      </c>
      <c r="E44" s="80" t="s">
        <v>60</v>
      </c>
      <c r="F44" s="155">
        <v>365</v>
      </c>
      <c r="G44" s="73">
        <v>365</v>
      </c>
    </row>
    <row r="45" spans="2:7" ht="15.6" x14ac:dyDescent="0.25">
      <c r="B45" s="167"/>
      <c r="C45" s="163"/>
      <c r="D45" s="22">
        <v>2023</v>
      </c>
      <c r="E45" s="22" t="s">
        <v>60</v>
      </c>
      <c r="F45" s="156"/>
      <c r="G45" s="74">
        <v>400</v>
      </c>
    </row>
    <row r="46" spans="2:7" ht="15.6" x14ac:dyDescent="0.25">
      <c r="B46" s="167"/>
      <c r="C46" s="163"/>
      <c r="D46" s="81">
        <v>2024</v>
      </c>
      <c r="E46" s="81" t="s">
        <v>60</v>
      </c>
      <c r="F46" s="156"/>
      <c r="G46" s="74">
        <v>400</v>
      </c>
    </row>
    <row r="47" spans="2:7" ht="15.6" x14ac:dyDescent="0.25">
      <c r="B47" s="167"/>
      <c r="C47" s="163"/>
      <c r="D47" s="81">
        <v>2025</v>
      </c>
      <c r="E47" s="81" t="s">
        <v>60</v>
      </c>
      <c r="F47" s="156"/>
      <c r="G47" s="91">
        <v>420</v>
      </c>
    </row>
    <row r="48" spans="2:7" ht="15.6" x14ac:dyDescent="0.25">
      <c r="B48" s="167"/>
      <c r="C48" s="163"/>
      <c r="D48" s="81">
        <v>2026</v>
      </c>
      <c r="E48" s="81" t="s">
        <v>60</v>
      </c>
      <c r="F48" s="156"/>
      <c r="G48" s="91">
        <v>420</v>
      </c>
    </row>
    <row r="49" spans="2:7" ht="15.6" x14ac:dyDescent="0.25">
      <c r="B49" s="167"/>
      <c r="C49" s="163"/>
      <c r="D49" s="81">
        <v>2027</v>
      </c>
      <c r="E49" s="81" t="s">
        <v>60</v>
      </c>
      <c r="F49" s="156"/>
      <c r="G49" s="91">
        <v>420</v>
      </c>
    </row>
    <row r="50" spans="2:7" ht="15.6" x14ac:dyDescent="0.25">
      <c r="B50" s="167"/>
      <c r="C50" s="164"/>
      <c r="D50" s="23">
        <v>2028</v>
      </c>
      <c r="E50" s="23" t="s">
        <v>60</v>
      </c>
      <c r="F50" s="157"/>
      <c r="G50" s="91">
        <v>420</v>
      </c>
    </row>
    <row r="51" spans="2:7" ht="15.6" x14ac:dyDescent="0.25">
      <c r="B51" s="167"/>
      <c r="C51" s="162" t="s">
        <v>80</v>
      </c>
      <c r="D51" s="21">
        <v>2022</v>
      </c>
      <c r="E51" s="21" t="s">
        <v>59</v>
      </c>
      <c r="F51" s="155">
        <v>0</v>
      </c>
      <c r="G51" s="73">
        <v>1</v>
      </c>
    </row>
    <row r="52" spans="2:7" ht="15.6" x14ac:dyDescent="0.25">
      <c r="B52" s="167"/>
      <c r="C52" s="163"/>
      <c r="D52" s="22">
        <v>2023</v>
      </c>
      <c r="E52" s="22" t="s">
        <v>59</v>
      </c>
      <c r="F52" s="156"/>
      <c r="G52" s="74">
        <v>0</v>
      </c>
    </row>
    <row r="53" spans="2:7" ht="15.6" x14ac:dyDescent="0.25">
      <c r="B53" s="167"/>
      <c r="C53" s="163"/>
      <c r="D53" s="81">
        <v>2024</v>
      </c>
      <c r="E53" s="81" t="s">
        <v>59</v>
      </c>
      <c r="F53" s="156"/>
      <c r="G53" s="91">
        <v>0</v>
      </c>
    </row>
    <row r="54" spans="2:7" ht="15.6" x14ac:dyDescent="0.25">
      <c r="B54" s="167"/>
      <c r="C54" s="163"/>
      <c r="D54" s="81">
        <v>2025</v>
      </c>
      <c r="E54" s="81" t="s">
        <v>59</v>
      </c>
      <c r="F54" s="156"/>
      <c r="G54" s="91">
        <v>1</v>
      </c>
    </row>
    <row r="55" spans="2:7" ht="15.6" x14ac:dyDescent="0.25">
      <c r="B55" s="167"/>
      <c r="C55" s="163"/>
      <c r="D55" s="81">
        <v>2026</v>
      </c>
      <c r="E55" s="81" t="s">
        <v>59</v>
      </c>
      <c r="F55" s="156"/>
      <c r="G55" s="91">
        <v>0</v>
      </c>
    </row>
    <row r="56" spans="2:7" ht="15.6" x14ac:dyDescent="0.25">
      <c r="B56" s="167"/>
      <c r="C56" s="163"/>
      <c r="D56" s="81">
        <v>2027</v>
      </c>
      <c r="E56" s="81" t="s">
        <v>59</v>
      </c>
      <c r="F56" s="156"/>
      <c r="G56" s="91">
        <v>0</v>
      </c>
    </row>
    <row r="57" spans="2:7" ht="15.6" x14ac:dyDescent="0.25">
      <c r="B57" s="172"/>
      <c r="C57" s="164"/>
      <c r="D57" s="23">
        <v>2028</v>
      </c>
      <c r="E57" s="23" t="s">
        <v>59</v>
      </c>
      <c r="F57" s="157"/>
      <c r="G57" s="75">
        <v>0</v>
      </c>
    </row>
    <row r="58" spans="2:7" ht="15.6" customHeight="1" x14ac:dyDescent="0.25">
      <c r="B58" s="166" t="s">
        <v>75</v>
      </c>
      <c r="C58" s="162" t="s">
        <v>69</v>
      </c>
      <c r="D58" s="21">
        <v>2022</v>
      </c>
      <c r="E58" s="21" t="s">
        <v>59</v>
      </c>
      <c r="F58" s="158">
        <v>8</v>
      </c>
      <c r="G58" s="76">
        <v>9</v>
      </c>
    </row>
    <row r="59" spans="2:7" ht="15.6" x14ac:dyDescent="0.25">
      <c r="B59" s="167"/>
      <c r="C59" s="163"/>
      <c r="D59" s="22">
        <v>2023</v>
      </c>
      <c r="E59" s="22" t="s">
        <v>59</v>
      </c>
      <c r="F59" s="159"/>
      <c r="G59" s="77">
        <v>9</v>
      </c>
    </row>
    <row r="60" spans="2:7" ht="15.6" x14ac:dyDescent="0.25">
      <c r="B60" s="167"/>
      <c r="C60" s="163"/>
      <c r="D60" s="81">
        <v>2024</v>
      </c>
      <c r="E60" s="81" t="s">
        <v>59</v>
      </c>
      <c r="F60" s="159"/>
      <c r="G60" s="90">
        <v>10</v>
      </c>
    </row>
    <row r="61" spans="2:7" ht="15.6" x14ac:dyDescent="0.25">
      <c r="B61" s="167"/>
      <c r="C61" s="163"/>
      <c r="D61" s="81">
        <v>2025</v>
      </c>
      <c r="E61" s="81" t="s">
        <v>59</v>
      </c>
      <c r="F61" s="159"/>
      <c r="G61" s="90">
        <v>10</v>
      </c>
    </row>
    <row r="62" spans="2:7" ht="15.6" x14ac:dyDescent="0.25">
      <c r="B62" s="167"/>
      <c r="C62" s="163"/>
      <c r="D62" s="81">
        <v>2026</v>
      </c>
      <c r="E62" s="81" t="s">
        <v>59</v>
      </c>
      <c r="F62" s="159"/>
      <c r="G62" s="90">
        <v>10</v>
      </c>
    </row>
    <row r="63" spans="2:7" ht="15.6" x14ac:dyDescent="0.25">
      <c r="B63" s="167"/>
      <c r="C63" s="163"/>
      <c r="D63" s="81">
        <v>2027</v>
      </c>
      <c r="E63" s="81" t="s">
        <v>59</v>
      </c>
      <c r="F63" s="159"/>
      <c r="G63" s="90">
        <v>10</v>
      </c>
    </row>
    <row r="64" spans="2:7" ht="15.6" x14ac:dyDescent="0.25">
      <c r="B64" s="167"/>
      <c r="C64" s="164"/>
      <c r="D64" s="23">
        <v>2028</v>
      </c>
      <c r="E64" s="23" t="s">
        <v>59</v>
      </c>
      <c r="F64" s="160"/>
      <c r="G64" s="108">
        <v>10</v>
      </c>
    </row>
    <row r="65" spans="2:7" ht="15.6" x14ac:dyDescent="0.25">
      <c r="B65" s="167"/>
      <c r="C65" s="162" t="s">
        <v>64</v>
      </c>
      <c r="D65" s="21">
        <v>2022</v>
      </c>
      <c r="E65" s="21" t="s">
        <v>60</v>
      </c>
      <c r="F65" s="158">
        <v>1540</v>
      </c>
      <c r="G65" s="76">
        <v>1745</v>
      </c>
    </row>
    <row r="66" spans="2:7" ht="15.6" x14ac:dyDescent="0.25">
      <c r="B66" s="167"/>
      <c r="C66" s="163"/>
      <c r="D66" s="22">
        <v>2023</v>
      </c>
      <c r="E66" s="22" t="s">
        <v>60</v>
      </c>
      <c r="F66" s="159"/>
      <c r="G66" s="77">
        <v>1810</v>
      </c>
    </row>
    <row r="67" spans="2:7" ht="15.6" x14ac:dyDescent="0.25">
      <c r="B67" s="167"/>
      <c r="C67" s="163"/>
      <c r="D67" s="81">
        <v>2024</v>
      </c>
      <c r="E67" s="81" t="s">
        <v>60</v>
      </c>
      <c r="F67" s="159"/>
      <c r="G67" s="109">
        <v>1540</v>
      </c>
    </row>
    <row r="68" spans="2:7" ht="15.6" x14ac:dyDescent="0.25">
      <c r="B68" s="167"/>
      <c r="C68" s="163"/>
      <c r="D68" s="81">
        <v>2025</v>
      </c>
      <c r="E68" s="81" t="s">
        <v>60</v>
      </c>
      <c r="F68" s="159"/>
      <c r="G68" s="110">
        <v>1570</v>
      </c>
    </row>
    <row r="69" spans="2:7" ht="15.6" x14ac:dyDescent="0.25">
      <c r="B69" s="167"/>
      <c r="C69" s="163"/>
      <c r="D69" s="81">
        <v>2026</v>
      </c>
      <c r="E69" s="81" t="s">
        <v>60</v>
      </c>
      <c r="F69" s="159"/>
      <c r="G69" s="110">
        <v>1570</v>
      </c>
    </row>
    <row r="70" spans="2:7" ht="15.6" x14ac:dyDescent="0.25">
      <c r="B70" s="167"/>
      <c r="C70" s="163"/>
      <c r="D70" s="81">
        <v>2027</v>
      </c>
      <c r="E70" s="81" t="s">
        <v>60</v>
      </c>
      <c r="F70" s="159"/>
      <c r="G70" s="110">
        <v>1570</v>
      </c>
    </row>
    <row r="71" spans="2:7" ht="15.6" x14ac:dyDescent="0.25">
      <c r="B71" s="172"/>
      <c r="C71" s="164"/>
      <c r="D71" s="23">
        <v>2028</v>
      </c>
      <c r="E71" s="23" t="s">
        <v>60</v>
      </c>
      <c r="F71" s="160"/>
      <c r="G71" s="111">
        <v>1570</v>
      </c>
    </row>
    <row r="72" spans="2:7" ht="17.25" customHeight="1" x14ac:dyDescent="0.25">
      <c r="B72" s="173" t="s">
        <v>76</v>
      </c>
      <c r="C72" s="162" t="s">
        <v>65</v>
      </c>
      <c r="D72" s="21">
        <v>2022</v>
      </c>
      <c r="E72" s="21" t="s">
        <v>59</v>
      </c>
      <c r="F72" s="151">
        <v>10</v>
      </c>
      <c r="G72" s="76">
        <v>11</v>
      </c>
    </row>
    <row r="73" spans="2:7" ht="18.75" customHeight="1" x14ac:dyDescent="0.25">
      <c r="B73" s="174"/>
      <c r="C73" s="163"/>
      <c r="D73" s="22">
        <v>2023</v>
      </c>
      <c r="E73" s="22" t="s">
        <v>59</v>
      </c>
      <c r="F73" s="152"/>
      <c r="G73" s="77">
        <v>11</v>
      </c>
    </row>
    <row r="74" spans="2:7" ht="18.75" customHeight="1" x14ac:dyDescent="0.25">
      <c r="B74" s="174"/>
      <c r="C74" s="163"/>
      <c r="D74" s="81">
        <v>2024</v>
      </c>
      <c r="E74" s="81" t="s">
        <v>59</v>
      </c>
      <c r="F74" s="152"/>
      <c r="G74" s="90">
        <v>11</v>
      </c>
    </row>
    <row r="75" spans="2:7" ht="18.75" customHeight="1" x14ac:dyDescent="0.25">
      <c r="B75" s="174"/>
      <c r="C75" s="163"/>
      <c r="D75" s="81">
        <v>2025</v>
      </c>
      <c r="E75" s="81" t="s">
        <v>59</v>
      </c>
      <c r="F75" s="152"/>
      <c r="G75" s="90">
        <v>11</v>
      </c>
    </row>
    <row r="76" spans="2:7" ht="18.75" customHeight="1" x14ac:dyDescent="0.25">
      <c r="B76" s="174"/>
      <c r="C76" s="163"/>
      <c r="D76" s="81">
        <v>2026</v>
      </c>
      <c r="E76" s="81" t="s">
        <v>59</v>
      </c>
      <c r="F76" s="152"/>
      <c r="G76" s="90">
        <v>11</v>
      </c>
    </row>
    <row r="77" spans="2:7" ht="18.75" customHeight="1" x14ac:dyDescent="0.25">
      <c r="B77" s="174"/>
      <c r="C77" s="163"/>
      <c r="D77" s="81">
        <v>2027</v>
      </c>
      <c r="E77" s="81" t="s">
        <v>59</v>
      </c>
      <c r="F77" s="152"/>
      <c r="G77" s="90">
        <v>11</v>
      </c>
    </row>
    <row r="78" spans="2:7" ht="18.75" customHeight="1" x14ac:dyDescent="0.25">
      <c r="B78" s="174"/>
      <c r="C78" s="164"/>
      <c r="D78" s="23">
        <v>2028</v>
      </c>
      <c r="E78" s="23" t="s">
        <v>59</v>
      </c>
      <c r="F78" s="153"/>
      <c r="G78" s="108">
        <v>11</v>
      </c>
    </row>
    <row r="79" spans="2:7" ht="19.5" customHeight="1" x14ac:dyDescent="0.25">
      <c r="B79" s="174"/>
      <c r="C79" s="162" t="s">
        <v>66</v>
      </c>
      <c r="D79" s="21">
        <v>2022</v>
      </c>
      <c r="E79" s="21" t="s">
        <v>60</v>
      </c>
      <c r="F79" s="151">
        <v>4760</v>
      </c>
      <c r="G79" s="76">
        <v>2510</v>
      </c>
    </row>
    <row r="80" spans="2:7" ht="15.75" customHeight="1" x14ac:dyDescent="0.25">
      <c r="B80" s="174"/>
      <c r="C80" s="163"/>
      <c r="D80" s="22">
        <v>2023</v>
      </c>
      <c r="E80" s="22" t="s">
        <v>60</v>
      </c>
      <c r="F80" s="152"/>
      <c r="G80" s="77">
        <v>8310</v>
      </c>
    </row>
    <row r="81" spans="2:7" ht="15.75" customHeight="1" x14ac:dyDescent="0.25">
      <c r="B81" s="174"/>
      <c r="C81" s="163"/>
      <c r="D81" s="81">
        <v>2024</v>
      </c>
      <c r="E81" s="81" t="s">
        <v>60</v>
      </c>
      <c r="F81" s="152"/>
      <c r="G81" s="90">
        <v>7680</v>
      </c>
    </row>
    <row r="82" spans="2:7" ht="15.75" customHeight="1" x14ac:dyDescent="0.25">
      <c r="B82" s="174"/>
      <c r="C82" s="163"/>
      <c r="D82" s="81">
        <v>2025</v>
      </c>
      <c r="E82" s="81" t="s">
        <v>60</v>
      </c>
      <c r="F82" s="152"/>
      <c r="G82" s="90">
        <v>7650</v>
      </c>
    </row>
    <row r="83" spans="2:7" ht="15.75" customHeight="1" x14ac:dyDescent="0.25">
      <c r="B83" s="174"/>
      <c r="C83" s="163"/>
      <c r="D83" s="81">
        <v>2026</v>
      </c>
      <c r="E83" s="81" t="s">
        <v>60</v>
      </c>
      <c r="F83" s="152"/>
      <c r="G83" s="90">
        <v>7680</v>
      </c>
    </row>
    <row r="84" spans="2:7" ht="15.75" customHeight="1" x14ac:dyDescent="0.25">
      <c r="B84" s="174"/>
      <c r="C84" s="163"/>
      <c r="D84" s="81">
        <v>2027</v>
      </c>
      <c r="E84" s="81" t="s">
        <v>60</v>
      </c>
      <c r="F84" s="152"/>
      <c r="G84" s="90">
        <v>7680</v>
      </c>
    </row>
    <row r="85" spans="2:7" ht="15.75" customHeight="1" x14ac:dyDescent="0.25">
      <c r="B85" s="174"/>
      <c r="C85" s="164"/>
      <c r="D85" s="23">
        <v>2028</v>
      </c>
      <c r="E85" s="23" t="s">
        <v>60</v>
      </c>
      <c r="F85" s="153"/>
      <c r="G85" s="108">
        <v>7680</v>
      </c>
    </row>
    <row r="86" spans="2:7" ht="15.6" x14ac:dyDescent="0.25">
      <c r="B86" s="174"/>
      <c r="C86" s="162" t="s">
        <v>67</v>
      </c>
      <c r="D86" s="21">
        <v>2022</v>
      </c>
      <c r="E86" s="21" t="s">
        <v>59</v>
      </c>
      <c r="F86" s="151">
        <v>1</v>
      </c>
      <c r="G86" s="76">
        <v>1</v>
      </c>
    </row>
    <row r="87" spans="2:7" ht="15.6" x14ac:dyDescent="0.25">
      <c r="B87" s="174"/>
      <c r="C87" s="163"/>
      <c r="D87" s="22">
        <v>2023</v>
      </c>
      <c r="E87" s="22" t="s">
        <v>59</v>
      </c>
      <c r="F87" s="152"/>
      <c r="G87" s="77">
        <v>1</v>
      </c>
    </row>
    <row r="88" spans="2:7" ht="15.6" x14ac:dyDescent="0.25">
      <c r="B88" s="174"/>
      <c r="C88" s="163"/>
      <c r="D88" s="81">
        <v>2024</v>
      </c>
      <c r="E88" s="81" t="s">
        <v>59</v>
      </c>
      <c r="F88" s="152"/>
      <c r="G88" s="90">
        <v>1</v>
      </c>
    </row>
    <row r="89" spans="2:7" ht="15.6" x14ac:dyDescent="0.25">
      <c r="B89" s="174"/>
      <c r="C89" s="163"/>
      <c r="D89" s="81">
        <v>2025</v>
      </c>
      <c r="E89" s="81" t="s">
        <v>59</v>
      </c>
      <c r="F89" s="152"/>
      <c r="G89" s="90">
        <v>1</v>
      </c>
    </row>
    <row r="90" spans="2:7" ht="15.6" x14ac:dyDescent="0.25">
      <c r="B90" s="174"/>
      <c r="C90" s="163"/>
      <c r="D90" s="81">
        <v>2026</v>
      </c>
      <c r="E90" s="81" t="s">
        <v>59</v>
      </c>
      <c r="F90" s="152"/>
      <c r="G90" s="90">
        <v>1</v>
      </c>
    </row>
    <row r="91" spans="2:7" ht="15.6" x14ac:dyDescent="0.25">
      <c r="B91" s="174"/>
      <c r="C91" s="163"/>
      <c r="D91" s="81">
        <v>2027</v>
      </c>
      <c r="E91" s="81" t="s">
        <v>59</v>
      </c>
      <c r="F91" s="152"/>
      <c r="G91" s="90">
        <v>1</v>
      </c>
    </row>
    <row r="92" spans="2:7" ht="16.2" customHeight="1" x14ac:dyDescent="0.25">
      <c r="B92" s="174"/>
      <c r="C92" s="163"/>
      <c r="D92" s="81">
        <v>2028</v>
      </c>
      <c r="E92" s="81" t="s">
        <v>59</v>
      </c>
      <c r="F92" s="153"/>
      <c r="G92" s="90">
        <v>1</v>
      </c>
    </row>
    <row r="93" spans="2:7" ht="15.6" x14ac:dyDescent="0.25">
      <c r="B93" s="166" t="s">
        <v>139</v>
      </c>
      <c r="C93" s="162" t="s">
        <v>140</v>
      </c>
      <c r="D93" s="117">
        <v>2026</v>
      </c>
      <c r="E93" s="117" t="s">
        <v>59</v>
      </c>
      <c r="F93" s="151">
        <v>0</v>
      </c>
      <c r="G93" s="118">
        <v>11</v>
      </c>
    </row>
    <row r="94" spans="2:7" ht="15.6" x14ac:dyDescent="0.25">
      <c r="B94" s="167"/>
      <c r="C94" s="163"/>
      <c r="D94" s="81">
        <v>2027</v>
      </c>
      <c r="E94" s="81" t="s">
        <v>59</v>
      </c>
      <c r="F94" s="152"/>
      <c r="G94" s="90">
        <v>11</v>
      </c>
    </row>
    <row r="95" spans="2:7" ht="15.6" x14ac:dyDescent="0.25">
      <c r="B95" s="167"/>
      <c r="C95" s="164"/>
      <c r="D95" s="23">
        <v>2028</v>
      </c>
      <c r="E95" s="23" t="s">
        <v>59</v>
      </c>
      <c r="F95" s="153"/>
      <c r="G95" s="108">
        <v>11</v>
      </c>
    </row>
    <row r="96" spans="2:7" ht="15.6" x14ac:dyDescent="0.25">
      <c r="B96" s="167"/>
      <c r="C96" s="162" t="s">
        <v>141</v>
      </c>
      <c r="D96" s="81">
        <v>2026</v>
      </c>
      <c r="E96" s="81" t="s">
        <v>142</v>
      </c>
      <c r="F96" s="151">
        <v>0</v>
      </c>
      <c r="G96" s="90">
        <v>160338</v>
      </c>
    </row>
    <row r="97" spans="2:7" ht="15.6" x14ac:dyDescent="0.25">
      <c r="B97" s="167"/>
      <c r="C97" s="163"/>
      <c r="D97" s="81">
        <v>2027</v>
      </c>
      <c r="E97" s="81" t="s">
        <v>142</v>
      </c>
      <c r="F97" s="152"/>
      <c r="G97" s="90">
        <v>160338</v>
      </c>
    </row>
    <row r="98" spans="2:7" ht="16.2" thickBot="1" x14ac:dyDescent="0.3">
      <c r="B98" s="168"/>
      <c r="C98" s="165"/>
      <c r="D98" s="78">
        <v>2028</v>
      </c>
      <c r="E98" s="78" t="s">
        <v>142</v>
      </c>
      <c r="F98" s="154"/>
      <c r="G98" s="79">
        <v>160338</v>
      </c>
    </row>
  </sheetData>
  <mergeCells count="37">
    <mergeCell ref="C30:C36"/>
    <mergeCell ref="C37:C43"/>
    <mergeCell ref="C44:C50"/>
    <mergeCell ref="B16:B57"/>
    <mergeCell ref="C51:C57"/>
    <mergeCell ref="C16:C22"/>
    <mergeCell ref="C23:C29"/>
    <mergeCell ref="F1:G1"/>
    <mergeCell ref="C93:C95"/>
    <mergeCell ref="C96:C98"/>
    <mergeCell ref="B93:B98"/>
    <mergeCell ref="F2:G2"/>
    <mergeCell ref="B4:G4"/>
    <mergeCell ref="B5:G5"/>
    <mergeCell ref="B9:B15"/>
    <mergeCell ref="C9:C15"/>
    <mergeCell ref="C58:C64"/>
    <mergeCell ref="B58:B71"/>
    <mergeCell ref="C65:C71"/>
    <mergeCell ref="C72:C78"/>
    <mergeCell ref="C79:C85"/>
    <mergeCell ref="B72:B92"/>
    <mergeCell ref="C86:C92"/>
    <mergeCell ref="F9:F15"/>
    <mergeCell ref="F16:F22"/>
    <mergeCell ref="F23:F29"/>
    <mergeCell ref="F30:F36"/>
    <mergeCell ref="F37:F43"/>
    <mergeCell ref="F79:F85"/>
    <mergeCell ref="F86:F92"/>
    <mergeCell ref="F93:F95"/>
    <mergeCell ref="F96:F98"/>
    <mergeCell ref="F44:F50"/>
    <mergeCell ref="F51:F57"/>
    <mergeCell ref="F58:F64"/>
    <mergeCell ref="F65:F71"/>
    <mergeCell ref="F72:F78"/>
  </mergeCells>
  <printOptions horizontalCentered="1"/>
  <pageMargins left="0.39370078740157483" right="0.39370078740157483" top="0.39370078740157483" bottom="0.39370078740157483" header="0" footer="0"/>
  <pageSetup paperSize="9" scale="61" fitToHeight="2" orientation="landscape" r:id="rId1"/>
  <rowBreaks count="1" manualBreakCount="1">
    <brk id="4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206"/>
  <sheetViews>
    <sheetView topLeftCell="A4" zoomScaleNormal="100" workbookViewId="0">
      <selection activeCell="H168" sqref="H168"/>
    </sheetView>
  </sheetViews>
  <sheetFormatPr defaultRowHeight="18" x14ac:dyDescent="0.35"/>
  <cols>
    <col min="1" max="1" width="2.5546875" style="28" customWidth="1"/>
    <col min="2" max="2" width="47.44140625" style="24" customWidth="1"/>
    <col min="3" max="3" width="27" style="25" customWidth="1"/>
    <col min="4" max="4" width="14.6640625" style="26" customWidth="1"/>
    <col min="5" max="5" width="14.6640625" style="27" customWidth="1"/>
    <col min="6" max="10" width="14.6640625" style="28" customWidth="1"/>
    <col min="11" max="257" width="9.109375" style="28"/>
    <col min="258" max="258" width="40.33203125" style="28" customWidth="1"/>
    <col min="259" max="259" width="25.44140625" style="28" customWidth="1"/>
    <col min="260" max="266" width="14.6640625" style="28" customWidth="1"/>
    <col min="267" max="513" width="9.109375" style="28"/>
    <col min="514" max="514" width="40.33203125" style="28" customWidth="1"/>
    <col min="515" max="515" width="25.44140625" style="28" customWidth="1"/>
    <col min="516" max="522" width="14.6640625" style="28" customWidth="1"/>
    <col min="523" max="769" width="9.109375" style="28"/>
    <col min="770" max="770" width="40.33203125" style="28" customWidth="1"/>
    <col min="771" max="771" width="25.44140625" style="28" customWidth="1"/>
    <col min="772" max="778" width="14.6640625" style="28" customWidth="1"/>
    <col min="779" max="1025" width="9.109375" style="28"/>
    <col min="1026" max="1026" width="40.33203125" style="28" customWidth="1"/>
    <col min="1027" max="1027" width="25.44140625" style="28" customWidth="1"/>
    <col min="1028" max="1034" width="14.6640625" style="28" customWidth="1"/>
    <col min="1035" max="1281" width="9.109375" style="28"/>
    <col min="1282" max="1282" width="40.33203125" style="28" customWidth="1"/>
    <col min="1283" max="1283" width="25.44140625" style="28" customWidth="1"/>
    <col min="1284" max="1290" width="14.6640625" style="28" customWidth="1"/>
    <col min="1291" max="1537" width="9.109375" style="28"/>
    <col min="1538" max="1538" width="40.33203125" style="28" customWidth="1"/>
    <col min="1539" max="1539" width="25.44140625" style="28" customWidth="1"/>
    <col min="1540" max="1546" width="14.6640625" style="28" customWidth="1"/>
    <col min="1547" max="1793" width="9.109375" style="28"/>
    <col min="1794" max="1794" width="40.33203125" style="28" customWidth="1"/>
    <col min="1795" max="1795" width="25.44140625" style="28" customWidth="1"/>
    <col min="1796" max="1802" width="14.6640625" style="28" customWidth="1"/>
    <col min="1803" max="2049" width="9.109375" style="28"/>
    <col min="2050" max="2050" width="40.33203125" style="28" customWidth="1"/>
    <col min="2051" max="2051" width="25.44140625" style="28" customWidth="1"/>
    <col min="2052" max="2058" width="14.6640625" style="28" customWidth="1"/>
    <col min="2059" max="2305" width="9.109375" style="28"/>
    <col min="2306" max="2306" width="40.33203125" style="28" customWidth="1"/>
    <col min="2307" max="2307" width="25.44140625" style="28" customWidth="1"/>
    <col min="2308" max="2314" width="14.6640625" style="28" customWidth="1"/>
    <col min="2315" max="2561" width="9.109375" style="28"/>
    <col min="2562" max="2562" width="40.33203125" style="28" customWidth="1"/>
    <col min="2563" max="2563" width="25.44140625" style="28" customWidth="1"/>
    <col min="2564" max="2570" width="14.6640625" style="28" customWidth="1"/>
    <col min="2571" max="2817" width="9.109375" style="28"/>
    <col min="2818" max="2818" width="40.33203125" style="28" customWidth="1"/>
    <col min="2819" max="2819" width="25.44140625" style="28" customWidth="1"/>
    <col min="2820" max="2826" width="14.6640625" style="28" customWidth="1"/>
    <col min="2827" max="3073" width="9.109375" style="28"/>
    <col min="3074" max="3074" width="40.33203125" style="28" customWidth="1"/>
    <col min="3075" max="3075" width="25.44140625" style="28" customWidth="1"/>
    <col min="3076" max="3082" width="14.6640625" style="28" customWidth="1"/>
    <col min="3083" max="3329" width="9.109375" style="28"/>
    <col min="3330" max="3330" width="40.33203125" style="28" customWidth="1"/>
    <col min="3331" max="3331" width="25.44140625" style="28" customWidth="1"/>
    <col min="3332" max="3338" width="14.6640625" style="28" customWidth="1"/>
    <col min="3339" max="3585" width="9.109375" style="28"/>
    <col min="3586" max="3586" width="40.33203125" style="28" customWidth="1"/>
    <col min="3587" max="3587" width="25.44140625" style="28" customWidth="1"/>
    <col min="3588" max="3594" width="14.6640625" style="28" customWidth="1"/>
    <col min="3595" max="3841" width="9.109375" style="28"/>
    <col min="3842" max="3842" width="40.33203125" style="28" customWidth="1"/>
    <col min="3843" max="3843" width="25.44140625" style="28" customWidth="1"/>
    <col min="3844" max="3850" width="14.6640625" style="28" customWidth="1"/>
    <col min="3851" max="4097" width="9.109375" style="28"/>
    <col min="4098" max="4098" width="40.33203125" style="28" customWidth="1"/>
    <col min="4099" max="4099" width="25.44140625" style="28" customWidth="1"/>
    <col min="4100" max="4106" width="14.6640625" style="28" customWidth="1"/>
    <col min="4107" max="4353" width="9.109375" style="28"/>
    <col min="4354" max="4354" width="40.33203125" style="28" customWidth="1"/>
    <col min="4355" max="4355" width="25.44140625" style="28" customWidth="1"/>
    <col min="4356" max="4362" width="14.6640625" style="28" customWidth="1"/>
    <col min="4363" max="4609" width="9.109375" style="28"/>
    <col min="4610" max="4610" width="40.33203125" style="28" customWidth="1"/>
    <col min="4611" max="4611" width="25.44140625" style="28" customWidth="1"/>
    <col min="4612" max="4618" width="14.6640625" style="28" customWidth="1"/>
    <col min="4619" max="4865" width="9.109375" style="28"/>
    <col min="4866" max="4866" width="40.33203125" style="28" customWidth="1"/>
    <col min="4867" max="4867" width="25.44140625" style="28" customWidth="1"/>
    <col min="4868" max="4874" width="14.6640625" style="28" customWidth="1"/>
    <col min="4875" max="5121" width="9.109375" style="28"/>
    <col min="5122" max="5122" width="40.33203125" style="28" customWidth="1"/>
    <col min="5123" max="5123" width="25.44140625" style="28" customWidth="1"/>
    <col min="5124" max="5130" width="14.6640625" style="28" customWidth="1"/>
    <col min="5131" max="5377" width="9.109375" style="28"/>
    <col min="5378" max="5378" width="40.33203125" style="28" customWidth="1"/>
    <col min="5379" max="5379" width="25.44140625" style="28" customWidth="1"/>
    <col min="5380" max="5386" width="14.6640625" style="28" customWidth="1"/>
    <col min="5387" max="5633" width="9.109375" style="28"/>
    <col min="5634" max="5634" width="40.33203125" style="28" customWidth="1"/>
    <col min="5635" max="5635" width="25.44140625" style="28" customWidth="1"/>
    <col min="5636" max="5642" width="14.6640625" style="28" customWidth="1"/>
    <col min="5643" max="5889" width="9.109375" style="28"/>
    <col min="5890" max="5890" width="40.33203125" style="28" customWidth="1"/>
    <col min="5891" max="5891" width="25.44140625" style="28" customWidth="1"/>
    <col min="5892" max="5898" width="14.6640625" style="28" customWidth="1"/>
    <col min="5899" max="6145" width="9.109375" style="28"/>
    <col min="6146" max="6146" width="40.33203125" style="28" customWidth="1"/>
    <col min="6147" max="6147" width="25.44140625" style="28" customWidth="1"/>
    <col min="6148" max="6154" width="14.6640625" style="28" customWidth="1"/>
    <col min="6155" max="6401" width="9.109375" style="28"/>
    <col min="6402" max="6402" width="40.33203125" style="28" customWidth="1"/>
    <col min="6403" max="6403" width="25.44140625" style="28" customWidth="1"/>
    <col min="6404" max="6410" width="14.6640625" style="28" customWidth="1"/>
    <col min="6411" max="6657" width="9.109375" style="28"/>
    <col min="6658" max="6658" width="40.33203125" style="28" customWidth="1"/>
    <col min="6659" max="6659" width="25.44140625" style="28" customWidth="1"/>
    <col min="6660" max="6666" width="14.6640625" style="28" customWidth="1"/>
    <col min="6667" max="6913" width="9.109375" style="28"/>
    <col min="6914" max="6914" width="40.33203125" style="28" customWidth="1"/>
    <col min="6915" max="6915" width="25.44140625" style="28" customWidth="1"/>
    <col min="6916" max="6922" width="14.6640625" style="28" customWidth="1"/>
    <col min="6923" max="7169" width="9.109375" style="28"/>
    <col min="7170" max="7170" width="40.33203125" style="28" customWidth="1"/>
    <col min="7171" max="7171" width="25.44140625" style="28" customWidth="1"/>
    <col min="7172" max="7178" width="14.6640625" style="28" customWidth="1"/>
    <col min="7179" max="7425" width="9.109375" style="28"/>
    <col min="7426" max="7426" width="40.33203125" style="28" customWidth="1"/>
    <col min="7427" max="7427" width="25.44140625" style="28" customWidth="1"/>
    <col min="7428" max="7434" width="14.6640625" style="28" customWidth="1"/>
    <col min="7435" max="7681" width="9.109375" style="28"/>
    <col min="7682" max="7682" width="40.33203125" style="28" customWidth="1"/>
    <col min="7683" max="7683" width="25.44140625" style="28" customWidth="1"/>
    <col min="7684" max="7690" width="14.6640625" style="28" customWidth="1"/>
    <col min="7691" max="7937" width="9.109375" style="28"/>
    <col min="7938" max="7938" width="40.33203125" style="28" customWidth="1"/>
    <col min="7939" max="7939" width="25.44140625" style="28" customWidth="1"/>
    <col min="7940" max="7946" width="14.6640625" style="28" customWidth="1"/>
    <col min="7947" max="8193" width="9.109375" style="28"/>
    <col min="8194" max="8194" width="40.33203125" style="28" customWidth="1"/>
    <col min="8195" max="8195" width="25.44140625" style="28" customWidth="1"/>
    <col min="8196" max="8202" width="14.6640625" style="28" customWidth="1"/>
    <col min="8203" max="8449" width="9.109375" style="28"/>
    <col min="8450" max="8450" width="40.33203125" style="28" customWidth="1"/>
    <col min="8451" max="8451" width="25.44140625" style="28" customWidth="1"/>
    <col min="8452" max="8458" width="14.6640625" style="28" customWidth="1"/>
    <col min="8459" max="8705" width="9.109375" style="28"/>
    <col min="8706" max="8706" width="40.33203125" style="28" customWidth="1"/>
    <col min="8707" max="8707" width="25.44140625" style="28" customWidth="1"/>
    <col min="8708" max="8714" width="14.6640625" style="28" customWidth="1"/>
    <col min="8715" max="8961" width="9.109375" style="28"/>
    <col min="8962" max="8962" width="40.33203125" style="28" customWidth="1"/>
    <col min="8963" max="8963" width="25.44140625" style="28" customWidth="1"/>
    <col min="8964" max="8970" width="14.6640625" style="28" customWidth="1"/>
    <col min="8971" max="9217" width="9.109375" style="28"/>
    <col min="9218" max="9218" width="40.33203125" style="28" customWidth="1"/>
    <col min="9219" max="9219" width="25.44140625" style="28" customWidth="1"/>
    <col min="9220" max="9226" width="14.6640625" style="28" customWidth="1"/>
    <col min="9227" max="9473" width="9.109375" style="28"/>
    <col min="9474" max="9474" width="40.33203125" style="28" customWidth="1"/>
    <col min="9475" max="9475" width="25.44140625" style="28" customWidth="1"/>
    <col min="9476" max="9482" width="14.6640625" style="28" customWidth="1"/>
    <col min="9483" max="9729" width="9.109375" style="28"/>
    <col min="9730" max="9730" width="40.33203125" style="28" customWidth="1"/>
    <col min="9731" max="9731" width="25.44140625" style="28" customWidth="1"/>
    <col min="9732" max="9738" width="14.6640625" style="28" customWidth="1"/>
    <col min="9739" max="9985" width="9.109375" style="28"/>
    <col min="9986" max="9986" width="40.33203125" style="28" customWidth="1"/>
    <col min="9987" max="9987" width="25.44140625" style="28" customWidth="1"/>
    <col min="9988" max="9994" width="14.6640625" style="28" customWidth="1"/>
    <col min="9995" max="10241" width="9.109375" style="28"/>
    <col min="10242" max="10242" width="40.33203125" style="28" customWidth="1"/>
    <col min="10243" max="10243" width="25.44140625" style="28" customWidth="1"/>
    <col min="10244" max="10250" width="14.6640625" style="28" customWidth="1"/>
    <col min="10251" max="10497" width="9.109375" style="28"/>
    <col min="10498" max="10498" width="40.33203125" style="28" customWidth="1"/>
    <col min="10499" max="10499" width="25.44140625" style="28" customWidth="1"/>
    <col min="10500" max="10506" width="14.6640625" style="28" customWidth="1"/>
    <col min="10507" max="10753" width="9.109375" style="28"/>
    <col min="10754" max="10754" width="40.33203125" style="28" customWidth="1"/>
    <col min="10755" max="10755" width="25.44140625" style="28" customWidth="1"/>
    <col min="10756" max="10762" width="14.6640625" style="28" customWidth="1"/>
    <col min="10763" max="11009" width="9.109375" style="28"/>
    <col min="11010" max="11010" width="40.33203125" style="28" customWidth="1"/>
    <col min="11011" max="11011" width="25.44140625" style="28" customWidth="1"/>
    <col min="11012" max="11018" width="14.6640625" style="28" customWidth="1"/>
    <col min="11019" max="11265" width="9.109375" style="28"/>
    <col min="11266" max="11266" width="40.33203125" style="28" customWidth="1"/>
    <col min="11267" max="11267" width="25.44140625" style="28" customWidth="1"/>
    <col min="11268" max="11274" width="14.6640625" style="28" customWidth="1"/>
    <col min="11275" max="11521" width="9.109375" style="28"/>
    <col min="11522" max="11522" width="40.33203125" style="28" customWidth="1"/>
    <col min="11523" max="11523" width="25.44140625" style="28" customWidth="1"/>
    <col min="11524" max="11530" width="14.6640625" style="28" customWidth="1"/>
    <col min="11531" max="11777" width="9.109375" style="28"/>
    <col min="11778" max="11778" width="40.33203125" style="28" customWidth="1"/>
    <col min="11779" max="11779" width="25.44140625" style="28" customWidth="1"/>
    <col min="11780" max="11786" width="14.6640625" style="28" customWidth="1"/>
    <col min="11787" max="12033" width="9.109375" style="28"/>
    <col min="12034" max="12034" width="40.33203125" style="28" customWidth="1"/>
    <col min="12035" max="12035" width="25.44140625" style="28" customWidth="1"/>
    <col min="12036" max="12042" width="14.6640625" style="28" customWidth="1"/>
    <col min="12043" max="12289" width="9.109375" style="28"/>
    <col min="12290" max="12290" width="40.33203125" style="28" customWidth="1"/>
    <col min="12291" max="12291" width="25.44140625" style="28" customWidth="1"/>
    <col min="12292" max="12298" width="14.6640625" style="28" customWidth="1"/>
    <col min="12299" max="12545" width="9.109375" style="28"/>
    <col min="12546" max="12546" width="40.33203125" style="28" customWidth="1"/>
    <col min="12547" max="12547" width="25.44140625" style="28" customWidth="1"/>
    <col min="12548" max="12554" width="14.6640625" style="28" customWidth="1"/>
    <col min="12555" max="12801" width="9.109375" style="28"/>
    <col min="12802" max="12802" width="40.33203125" style="28" customWidth="1"/>
    <col min="12803" max="12803" width="25.44140625" style="28" customWidth="1"/>
    <col min="12804" max="12810" width="14.6640625" style="28" customWidth="1"/>
    <col min="12811" max="13057" width="9.109375" style="28"/>
    <col min="13058" max="13058" width="40.33203125" style="28" customWidth="1"/>
    <col min="13059" max="13059" width="25.44140625" style="28" customWidth="1"/>
    <col min="13060" max="13066" width="14.6640625" style="28" customWidth="1"/>
    <col min="13067" max="13313" width="9.109375" style="28"/>
    <col min="13314" max="13314" width="40.33203125" style="28" customWidth="1"/>
    <col min="13315" max="13315" width="25.44140625" style="28" customWidth="1"/>
    <col min="13316" max="13322" width="14.6640625" style="28" customWidth="1"/>
    <col min="13323" max="13569" width="9.109375" style="28"/>
    <col min="13570" max="13570" width="40.33203125" style="28" customWidth="1"/>
    <col min="13571" max="13571" width="25.44140625" style="28" customWidth="1"/>
    <col min="13572" max="13578" width="14.6640625" style="28" customWidth="1"/>
    <col min="13579" max="13825" width="9.109375" style="28"/>
    <col min="13826" max="13826" width="40.33203125" style="28" customWidth="1"/>
    <col min="13827" max="13827" width="25.44140625" style="28" customWidth="1"/>
    <col min="13828" max="13834" width="14.6640625" style="28" customWidth="1"/>
    <col min="13835" max="14081" width="9.109375" style="28"/>
    <col min="14082" max="14082" width="40.33203125" style="28" customWidth="1"/>
    <col min="14083" max="14083" width="25.44140625" style="28" customWidth="1"/>
    <col min="14084" max="14090" width="14.6640625" style="28" customWidth="1"/>
    <col min="14091" max="14337" width="9.109375" style="28"/>
    <col min="14338" max="14338" width="40.33203125" style="28" customWidth="1"/>
    <col min="14339" max="14339" width="25.44140625" style="28" customWidth="1"/>
    <col min="14340" max="14346" width="14.6640625" style="28" customWidth="1"/>
    <col min="14347" max="14593" width="9.109375" style="28"/>
    <col min="14594" max="14594" width="40.33203125" style="28" customWidth="1"/>
    <col min="14595" max="14595" width="25.44140625" style="28" customWidth="1"/>
    <col min="14596" max="14602" width="14.6640625" style="28" customWidth="1"/>
    <col min="14603" max="14849" width="9.109375" style="28"/>
    <col min="14850" max="14850" width="40.33203125" style="28" customWidth="1"/>
    <col min="14851" max="14851" width="25.44140625" style="28" customWidth="1"/>
    <col min="14852" max="14858" width="14.6640625" style="28" customWidth="1"/>
    <col min="14859" max="15105" width="9.109375" style="28"/>
    <col min="15106" max="15106" width="40.33203125" style="28" customWidth="1"/>
    <col min="15107" max="15107" width="25.44140625" style="28" customWidth="1"/>
    <col min="15108" max="15114" width="14.6640625" style="28" customWidth="1"/>
    <col min="15115" max="15361" width="9.109375" style="28"/>
    <col min="15362" max="15362" width="40.33203125" style="28" customWidth="1"/>
    <col min="15363" max="15363" width="25.44140625" style="28" customWidth="1"/>
    <col min="15364" max="15370" width="14.6640625" style="28" customWidth="1"/>
    <col min="15371" max="15617" width="9.109375" style="28"/>
    <col min="15618" max="15618" width="40.33203125" style="28" customWidth="1"/>
    <col min="15619" max="15619" width="25.44140625" style="28" customWidth="1"/>
    <col min="15620" max="15626" width="14.6640625" style="28" customWidth="1"/>
    <col min="15627" max="15873" width="9.109375" style="28"/>
    <col min="15874" max="15874" width="40.33203125" style="28" customWidth="1"/>
    <col min="15875" max="15875" width="25.44140625" style="28" customWidth="1"/>
    <col min="15876" max="15882" width="14.6640625" style="28" customWidth="1"/>
    <col min="15883" max="16129" width="9.109375" style="28"/>
    <col min="16130" max="16130" width="40.33203125" style="28" customWidth="1"/>
    <col min="16131" max="16131" width="25.44140625" style="28" customWidth="1"/>
    <col min="16132" max="16138" width="14.6640625" style="28" customWidth="1"/>
    <col min="16139" max="16384" width="9.109375" style="28"/>
  </cols>
  <sheetData>
    <row r="1" spans="2:11" ht="142.19999999999999" customHeight="1" x14ac:dyDescent="0.35">
      <c r="H1" s="31"/>
      <c r="I1" s="184" t="s">
        <v>145</v>
      </c>
      <c r="J1" s="184"/>
    </row>
    <row r="2" spans="2:11" x14ac:dyDescent="0.35">
      <c r="I2" s="185"/>
      <c r="J2" s="185"/>
    </row>
    <row r="3" spans="2:11" s="30" customFormat="1" ht="17.399999999999999" x14ac:dyDescent="0.3">
      <c r="B3" s="170" t="s">
        <v>68</v>
      </c>
      <c r="C3" s="170"/>
      <c r="D3" s="170"/>
      <c r="E3" s="170"/>
      <c r="F3" s="170"/>
      <c r="G3" s="170"/>
      <c r="H3" s="170"/>
      <c r="I3" s="170"/>
      <c r="J3" s="170"/>
      <c r="K3" s="29"/>
    </row>
    <row r="4" spans="2:11" x14ac:dyDescent="0.35">
      <c r="B4" s="170" t="s">
        <v>19</v>
      </c>
      <c r="C4" s="170"/>
      <c r="D4" s="170"/>
      <c r="E4" s="170"/>
      <c r="F4" s="170"/>
      <c r="G4" s="170"/>
      <c r="H4" s="170"/>
      <c r="I4" s="170"/>
      <c r="J4" s="170"/>
      <c r="K4" s="31"/>
    </row>
    <row r="5" spans="2:11" ht="18.600000000000001" thickBot="1" x14ac:dyDescent="0.4">
      <c r="C5" s="32"/>
      <c r="D5" s="32"/>
      <c r="E5" s="33"/>
      <c r="F5" s="32"/>
      <c r="G5" s="32"/>
      <c r="H5" s="32"/>
      <c r="I5" s="32"/>
      <c r="J5" s="32" t="s">
        <v>29</v>
      </c>
    </row>
    <row r="6" spans="2:11" ht="18.75" customHeight="1" x14ac:dyDescent="0.35">
      <c r="B6" s="186" t="s">
        <v>30</v>
      </c>
      <c r="C6" s="188" t="s">
        <v>31</v>
      </c>
      <c r="D6" s="188" t="s">
        <v>32</v>
      </c>
      <c r="E6" s="188" t="s">
        <v>33</v>
      </c>
      <c r="F6" s="188"/>
      <c r="G6" s="188"/>
      <c r="H6" s="188"/>
      <c r="I6" s="188"/>
      <c r="J6" s="189"/>
    </row>
    <row r="7" spans="2:11" ht="62.4" x14ac:dyDescent="0.35">
      <c r="B7" s="187"/>
      <c r="C7" s="175"/>
      <c r="D7" s="175"/>
      <c r="E7" s="34" t="s">
        <v>34</v>
      </c>
      <c r="F7" s="18" t="s">
        <v>35</v>
      </c>
      <c r="G7" s="18" t="s">
        <v>36</v>
      </c>
      <c r="H7" s="18" t="s">
        <v>37</v>
      </c>
      <c r="I7" s="18" t="s">
        <v>38</v>
      </c>
      <c r="J7" s="35" t="s">
        <v>39</v>
      </c>
    </row>
    <row r="8" spans="2:11" x14ac:dyDescent="0.35">
      <c r="B8" s="36">
        <v>1</v>
      </c>
      <c r="C8" s="18">
        <v>2</v>
      </c>
      <c r="D8" s="18">
        <v>3</v>
      </c>
      <c r="E8" s="37">
        <v>4</v>
      </c>
      <c r="F8" s="38">
        <v>5</v>
      </c>
      <c r="G8" s="38">
        <v>6</v>
      </c>
      <c r="H8" s="38">
        <v>7</v>
      </c>
      <c r="I8" s="38">
        <v>8</v>
      </c>
      <c r="J8" s="39">
        <v>9</v>
      </c>
    </row>
    <row r="9" spans="2:11" x14ac:dyDescent="0.35">
      <c r="B9" s="180" t="s">
        <v>46</v>
      </c>
      <c r="C9" s="175" t="s">
        <v>40</v>
      </c>
      <c r="D9" s="21">
        <v>2022</v>
      </c>
      <c r="E9" s="40">
        <f>SUM(F9:J9)</f>
        <v>98072.200000000012</v>
      </c>
      <c r="F9" s="41">
        <f t="shared" ref="F9:J11" si="0">F18+F31</f>
        <v>0</v>
      </c>
      <c r="G9" s="41">
        <f t="shared" si="0"/>
        <v>0</v>
      </c>
      <c r="H9" s="41">
        <f t="shared" si="0"/>
        <v>98072.200000000012</v>
      </c>
      <c r="I9" s="41">
        <f t="shared" si="0"/>
        <v>0</v>
      </c>
      <c r="J9" s="42">
        <f t="shared" si="0"/>
        <v>0</v>
      </c>
    </row>
    <row r="10" spans="2:11" x14ac:dyDescent="0.35">
      <c r="B10" s="180"/>
      <c r="C10" s="175"/>
      <c r="D10" s="22">
        <v>2023</v>
      </c>
      <c r="E10" s="43">
        <f t="shared" ref="E10:E13" si="1">SUM(F10:J10)</f>
        <v>95719.700000000012</v>
      </c>
      <c r="F10" s="43">
        <f t="shared" si="0"/>
        <v>0</v>
      </c>
      <c r="G10" s="43">
        <f t="shared" si="0"/>
        <v>0</v>
      </c>
      <c r="H10" s="43">
        <f t="shared" si="0"/>
        <v>95719.700000000012</v>
      </c>
      <c r="I10" s="43">
        <f t="shared" si="0"/>
        <v>0</v>
      </c>
      <c r="J10" s="44">
        <f t="shared" si="0"/>
        <v>0</v>
      </c>
    </row>
    <row r="11" spans="2:11" x14ac:dyDescent="0.35">
      <c r="B11" s="180"/>
      <c r="C11" s="175"/>
      <c r="D11" s="81">
        <v>2024</v>
      </c>
      <c r="E11" s="43">
        <f>SUM(F11:J11)</f>
        <v>85295.8</v>
      </c>
      <c r="F11" s="43">
        <f t="shared" si="0"/>
        <v>0</v>
      </c>
      <c r="G11" s="43">
        <f t="shared" si="0"/>
        <v>0</v>
      </c>
      <c r="H11" s="43">
        <f t="shared" si="0"/>
        <v>85295.8</v>
      </c>
      <c r="I11" s="43">
        <f t="shared" si="0"/>
        <v>0</v>
      </c>
      <c r="J11" s="44">
        <f t="shared" si="0"/>
        <v>0</v>
      </c>
    </row>
    <row r="12" spans="2:11" x14ac:dyDescent="0.35">
      <c r="B12" s="180"/>
      <c r="C12" s="175"/>
      <c r="D12" s="81">
        <v>2025</v>
      </c>
      <c r="E12" s="103">
        <f t="shared" si="1"/>
        <v>182921.5</v>
      </c>
      <c r="F12" s="104">
        <f>F34</f>
        <v>0</v>
      </c>
      <c r="G12" s="104">
        <f>G34</f>
        <v>0</v>
      </c>
      <c r="H12" s="104">
        <f>H34</f>
        <v>182921.5</v>
      </c>
      <c r="I12" s="104">
        <f>I34</f>
        <v>0</v>
      </c>
      <c r="J12" s="105">
        <f>J34</f>
        <v>0</v>
      </c>
    </row>
    <row r="13" spans="2:11" x14ac:dyDescent="0.35">
      <c r="B13" s="180"/>
      <c r="C13" s="175"/>
      <c r="D13" s="81">
        <v>2026</v>
      </c>
      <c r="E13" s="104">
        <f t="shared" si="1"/>
        <v>221155.8</v>
      </c>
      <c r="F13" s="104">
        <f t="shared" ref="F13:J13" si="2">F35</f>
        <v>0</v>
      </c>
      <c r="G13" s="104">
        <f t="shared" si="2"/>
        <v>700</v>
      </c>
      <c r="H13" s="104">
        <f t="shared" si="2"/>
        <v>220455.8</v>
      </c>
      <c r="I13" s="104">
        <f t="shared" si="2"/>
        <v>0</v>
      </c>
      <c r="J13" s="105">
        <f t="shared" si="2"/>
        <v>0</v>
      </c>
    </row>
    <row r="14" spans="2:11" x14ac:dyDescent="0.35">
      <c r="B14" s="180"/>
      <c r="C14" s="175"/>
      <c r="D14" s="81">
        <v>2027</v>
      </c>
      <c r="E14" s="104">
        <f>SUM(F14:J14)</f>
        <v>218329.3</v>
      </c>
      <c r="F14" s="104">
        <f t="shared" ref="F14:J14" si="3">F36</f>
        <v>0</v>
      </c>
      <c r="G14" s="104">
        <f t="shared" si="3"/>
        <v>0</v>
      </c>
      <c r="H14" s="104">
        <f t="shared" si="3"/>
        <v>218329.3</v>
      </c>
      <c r="I14" s="104">
        <f t="shared" si="3"/>
        <v>0</v>
      </c>
      <c r="J14" s="105">
        <f t="shared" si="3"/>
        <v>0</v>
      </c>
    </row>
    <row r="15" spans="2:11" x14ac:dyDescent="0.35">
      <c r="B15" s="180"/>
      <c r="C15" s="175"/>
      <c r="D15" s="23">
        <v>2028</v>
      </c>
      <c r="E15" s="104">
        <f>SUM(F15:J15)</f>
        <v>220999.3</v>
      </c>
      <c r="F15" s="104">
        <f>F37</f>
        <v>0</v>
      </c>
      <c r="G15" s="104">
        <f t="shared" ref="G15:I15" si="4">G37</f>
        <v>0</v>
      </c>
      <c r="H15" s="104">
        <f t="shared" si="4"/>
        <v>220999.3</v>
      </c>
      <c r="I15" s="104">
        <f t="shared" si="4"/>
        <v>0</v>
      </c>
      <c r="J15" s="116">
        <f>J37</f>
        <v>0</v>
      </c>
    </row>
    <row r="16" spans="2:11" x14ac:dyDescent="0.35">
      <c r="B16" s="180"/>
      <c r="C16" s="175"/>
      <c r="D16" s="37" t="s">
        <v>41</v>
      </c>
      <c r="E16" s="45">
        <f>SUM(E9:E15)</f>
        <v>1122493.6000000001</v>
      </c>
      <c r="F16" s="45">
        <f t="shared" ref="F16:I16" si="5">SUM(F9:F15)</f>
        <v>0</v>
      </c>
      <c r="G16" s="45">
        <f t="shared" si="5"/>
        <v>700</v>
      </c>
      <c r="H16" s="45">
        <f t="shared" si="5"/>
        <v>1121793.6000000001</v>
      </c>
      <c r="I16" s="45">
        <f t="shared" si="5"/>
        <v>0</v>
      </c>
      <c r="J16" s="46">
        <f>SUM(J9:J15)</f>
        <v>0</v>
      </c>
    </row>
    <row r="17" spans="2:10" x14ac:dyDescent="0.35">
      <c r="B17" s="47" t="s">
        <v>112</v>
      </c>
      <c r="C17" s="48"/>
      <c r="D17" s="49"/>
      <c r="E17" s="50"/>
      <c r="F17" s="50"/>
      <c r="G17" s="50"/>
      <c r="H17" s="50"/>
      <c r="I17" s="50"/>
      <c r="J17" s="51"/>
    </row>
    <row r="18" spans="2:10" ht="21.6" customHeight="1" x14ac:dyDescent="0.35">
      <c r="B18" s="180" t="s">
        <v>84</v>
      </c>
      <c r="C18" s="175" t="s">
        <v>71</v>
      </c>
      <c r="D18" s="21">
        <v>2022</v>
      </c>
      <c r="E18" s="40">
        <f>SUM(F18:J18)</f>
        <v>13695.2</v>
      </c>
      <c r="F18" s="52">
        <f t="shared" ref="F18:F19" si="6">F22</f>
        <v>0</v>
      </c>
      <c r="G18" s="52">
        <f t="shared" ref="G18:J18" si="7">G22</f>
        <v>0</v>
      </c>
      <c r="H18" s="52">
        <f>H22</f>
        <v>13695.2</v>
      </c>
      <c r="I18" s="52">
        <f t="shared" si="7"/>
        <v>0</v>
      </c>
      <c r="J18" s="53">
        <f t="shared" si="7"/>
        <v>0</v>
      </c>
    </row>
    <row r="19" spans="2:10" ht="21" customHeight="1" x14ac:dyDescent="0.35">
      <c r="B19" s="180"/>
      <c r="C19" s="175"/>
      <c r="D19" s="22">
        <v>2023</v>
      </c>
      <c r="E19" s="43">
        <f>SUM(F19:J19)</f>
        <v>0</v>
      </c>
      <c r="F19" s="54">
        <f t="shared" si="6"/>
        <v>0</v>
      </c>
      <c r="G19" s="54">
        <f t="shared" ref="G19:J19" si="8">G23</f>
        <v>0</v>
      </c>
      <c r="H19" s="54">
        <f t="shared" si="8"/>
        <v>0</v>
      </c>
      <c r="I19" s="54">
        <f t="shared" si="8"/>
        <v>0</v>
      </c>
      <c r="J19" s="55">
        <f t="shared" si="8"/>
        <v>0</v>
      </c>
    </row>
    <row r="20" spans="2:10" ht="20.399999999999999" customHeight="1" x14ac:dyDescent="0.35">
      <c r="B20" s="180"/>
      <c r="C20" s="175"/>
      <c r="D20" s="81">
        <v>2024</v>
      </c>
      <c r="E20" s="43">
        <f>SUM(F20:J20)</f>
        <v>0</v>
      </c>
      <c r="F20" s="54">
        <f>F24</f>
        <v>0</v>
      </c>
      <c r="G20" s="54">
        <f t="shared" ref="G20:I20" si="9">G24</f>
        <v>0</v>
      </c>
      <c r="H20" s="54">
        <f t="shared" si="9"/>
        <v>0</v>
      </c>
      <c r="I20" s="54">
        <f t="shared" si="9"/>
        <v>0</v>
      </c>
      <c r="J20" s="55">
        <f>J24</f>
        <v>0</v>
      </c>
    </row>
    <row r="21" spans="2:10" ht="20.399999999999999" customHeight="1" x14ac:dyDescent="0.35">
      <c r="B21" s="180"/>
      <c r="C21" s="175"/>
      <c r="D21" s="37" t="s">
        <v>41</v>
      </c>
      <c r="E21" s="45">
        <f t="shared" ref="E21:J21" si="10">SUM(E18:E20)</f>
        <v>13695.2</v>
      </c>
      <c r="F21" s="45">
        <f t="shared" si="10"/>
        <v>0</v>
      </c>
      <c r="G21" s="45">
        <f t="shared" si="10"/>
        <v>0</v>
      </c>
      <c r="H21" s="45">
        <f t="shared" si="10"/>
        <v>13695.2</v>
      </c>
      <c r="I21" s="45">
        <f t="shared" si="10"/>
        <v>0</v>
      </c>
      <c r="J21" s="46">
        <f t="shared" si="10"/>
        <v>0</v>
      </c>
    </row>
    <row r="22" spans="2:10" x14ac:dyDescent="0.35">
      <c r="B22" s="180" t="s">
        <v>70</v>
      </c>
      <c r="C22" s="175" t="s">
        <v>85</v>
      </c>
      <c r="D22" s="21">
        <v>2022</v>
      </c>
      <c r="E22" s="40">
        <f>SUM(F22:J22)</f>
        <v>13695.2</v>
      </c>
      <c r="F22" s="52">
        <f t="shared" ref="F22:F23" si="11">F26</f>
        <v>0</v>
      </c>
      <c r="G22" s="52">
        <f t="shared" ref="G22:J22" si="12">G26</f>
        <v>0</v>
      </c>
      <c r="H22" s="52">
        <f t="shared" si="12"/>
        <v>13695.2</v>
      </c>
      <c r="I22" s="52">
        <f t="shared" si="12"/>
        <v>0</v>
      </c>
      <c r="J22" s="53">
        <f t="shared" si="12"/>
        <v>0</v>
      </c>
    </row>
    <row r="23" spans="2:10" x14ac:dyDescent="0.35">
      <c r="B23" s="180"/>
      <c r="C23" s="175"/>
      <c r="D23" s="22">
        <v>2023</v>
      </c>
      <c r="E23" s="43">
        <f>SUM(F23:J23)</f>
        <v>0</v>
      </c>
      <c r="F23" s="54">
        <f t="shared" si="11"/>
        <v>0</v>
      </c>
      <c r="G23" s="54">
        <f t="shared" ref="G23:J24" si="13">G27</f>
        <v>0</v>
      </c>
      <c r="H23" s="54">
        <f t="shared" si="13"/>
        <v>0</v>
      </c>
      <c r="I23" s="54">
        <f t="shared" si="13"/>
        <v>0</v>
      </c>
      <c r="J23" s="55">
        <f t="shared" si="13"/>
        <v>0</v>
      </c>
    </row>
    <row r="24" spans="2:10" x14ac:dyDescent="0.35">
      <c r="B24" s="180"/>
      <c r="C24" s="175"/>
      <c r="D24" s="81">
        <v>2024</v>
      </c>
      <c r="E24" s="43">
        <f>SUM(F24:J24)</f>
        <v>0</v>
      </c>
      <c r="F24" s="54">
        <f>F28</f>
        <v>0</v>
      </c>
      <c r="G24" s="54">
        <f t="shared" si="13"/>
        <v>0</v>
      </c>
      <c r="H24" s="54">
        <f t="shared" si="13"/>
        <v>0</v>
      </c>
      <c r="I24" s="54">
        <f t="shared" si="13"/>
        <v>0</v>
      </c>
      <c r="J24" s="55">
        <f t="shared" si="13"/>
        <v>0</v>
      </c>
    </row>
    <row r="25" spans="2:10" x14ac:dyDescent="0.35">
      <c r="B25" s="180"/>
      <c r="C25" s="175"/>
      <c r="D25" s="37" t="s">
        <v>41</v>
      </c>
      <c r="E25" s="45">
        <f t="shared" ref="E25:J25" si="14">SUM(E22:E24)</f>
        <v>13695.2</v>
      </c>
      <c r="F25" s="45">
        <f t="shared" si="14"/>
        <v>0</v>
      </c>
      <c r="G25" s="45">
        <f t="shared" si="14"/>
        <v>0</v>
      </c>
      <c r="H25" s="45">
        <f t="shared" si="14"/>
        <v>13695.2</v>
      </c>
      <c r="I25" s="45">
        <f t="shared" si="14"/>
        <v>0</v>
      </c>
      <c r="J25" s="46">
        <f t="shared" si="14"/>
        <v>0</v>
      </c>
    </row>
    <row r="26" spans="2:10" x14ac:dyDescent="0.35">
      <c r="B26" s="180" t="s">
        <v>72</v>
      </c>
      <c r="C26" s="175" t="s">
        <v>73</v>
      </c>
      <c r="D26" s="21">
        <v>2022</v>
      </c>
      <c r="E26" s="40">
        <f t="shared" ref="E26:E28" si="15">SUM(F26:J26)</f>
        <v>13695.2</v>
      </c>
      <c r="F26" s="52"/>
      <c r="G26" s="52"/>
      <c r="H26" s="52">
        <v>13695.2</v>
      </c>
      <c r="I26" s="52"/>
      <c r="J26" s="53"/>
    </row>
    <row r="27" spans="2:10" x14ac:dyDescent="0.35">
      <c r="B27" s="180"/>
      <c r="C27" s="175"/>
      <c r="D27" s="22">
        <v>2023</v>
      </c>
      <c r="E27" s="43">
        <f t="shared" si="15"/>
        <v>0</v>
      </c>
      <c r="F27" s="54"/>
      <c r="G27" s="54"/>
      <c r="H27" s="54"/>
      <c r="I27" s="54"/>
      <c r="J27" s="55"/>
    </row>
    <row r="28" spans="2:10" x14ac:dyDescent="0.35">
      <c r="B28" s="180"/>
      <c r="C28" s="175"/>
      <c r="D28" s="81">
        <v>2024</v>
      </c>
      <c r="E28" s="43">
        <f t="shared" si="15"/>
        <v>0</v>
      </c>
      <c r="F28" s="86"/>
      <c r="G28" s="86"/>
      <c r="H28" s="86"/>
      <c r="I28" s="86"/>
      <c r="J28" s="87"/>
    </row>
    <row r="29" spans="2:10" x14ac:dyDescent="0.35">
      <c r="B29" s="180"/>
      <c r="C29" s="175"/>
      <c r="D29" s="37" t="s">
        <v>41</v>
      </c>
      <c r="E29" s="45">
        <f t="shared" ref="E29:J29" si="16">SUM(E26:E28)</f>
        <v>13695.2</v>
      </c>
      <c r="F29" s="45">
        <f t="shared" si="16"/>
        <v>0</v>
      </c>
      <c r="G29" s="45">
        <f t="shared" si="16"/>
        <v>0</v>
      </c>
      <c r="H29" s="45">
        <f t="shared" si="16"/>
        <v>13695.2</v>
      </c>
      <c r="I29" s="45">
        <f t="shared" si="16"/>
        <v>0</v>
      </c>
      <c r="J29" s="46">
        <f t="shared" si="16"/>
        <v>0</v>
      </c>
    </row>
    <row r="30" spans="2:10" x14ac:dyDescent="0.35">
      <c r="B30" s="47" t="s">
        <v>42</v>
      </c>
      <c r="C30" s="48"/>
      <c r="D30" s="49"/>
      <c r="E30" s="50"/>
      <c r="F30" s="50"/>
      <c r="G30" s="50"/>
      <c r="H30" s="50"/>
      <c r="I30" s="50"/>
      <c r="J30" s="51"/>
    </row>
    <row r="31" spans="2:10" x14ac:dyDescent="0.35">
      <c r="B31" s="180" t="s">
        <v>43</v>
      </c>
      <c r="C31" s="175" t="s">
        <v>40</v>
      </c>
      <c r="D31" s="21">
        <v>2022</v>
      </c>
      <c r="E31" s="40">
        <f>SUM(F31:J31)</f>
        <v>84377.000000000015</v>
      </c>
      <c r="F31" s="88">
        <f t="shared" ref="F31:J34" si="17">F69+F129+F173</f>
        <v>0</v>
      </c>
      <c r="G31" s="88">
        <f t="shared" si="17"/>
        <v>0</v>
      </c>
      <c r="H31" s="88">
        <f t="shared" si="17"/>
        <v>84377.000000000015</v>
      </c>
      <c r="I31" s="88">
        <f t="shared" si="17"/>
        <v>0</v>
      </c>
      <c r="J31" s="89">
        <f t="shared" si="17"/>
        <v>0</v>
      </c>
    </row>
    <row r="32" spans="2:10" x14ac:dyDescent="0.35">
      <c r="B32" s="180"/>
      <c r="C32" s="175"/>
      <c r="D32" s="22">
        <v>2023</v>
      </c>
      <c r="E32" s="43">
        <f>SUM(F32:J32)</f>
        <v>95719.700000000012</v>
      </c>
      <c r="F32" s="54">
        <f t="shared" si="17"/>
        <v>0</v>
      </c>
      <c r="G32" s="54">
        <f t="shared" si="17"/>
        <v>0</v>
      </c>
      <c r="H32" s="54">
        <f t="shared" si="17"/>
        <v>95719.700000000012</v>
      </c>
      <c r="I32" s="54">
        <f t="shared" si="17"/>
        <v>0</v>
      </c>
      <c r="J32" s="55">
        <f t="shared" si="17"/>
        <v>0</v>
      </c>
    </row>
    <row r="33" spans="2:10" x14ac:dyDescent="0.35">
      <c r="B33" s="180"/>
      <c r="C33" s="175"/>
      <c r="D33" s="81">
        <v>2024</v>
      </c>
      <c r="E33" s="43">
        <f>SUM(F33:J33)</f>
        <v>85295.8</v>
      </c>
      <c r="F33" s="54">
        <f t="shared" si="17"/>
        <v>0</v>
      </c>
      <c r="G33" s="54">
        <f t="shared" si="17"/>
        <v>0</v>
      </c>
      <c r="H33" s="54">
        <f t="shared" si="17"/>
        <v>85295.8</v>
      </c>
      <c r="I33" s="54">
        <f t="shared" si="17"/>
        <v>0</v>
      </c>
      <c r="J33" s="55">
        <f t="shared" si="17"/>
        <v>0</v>
      </c>
    </row>
    <row r="34" spans="2:10" x14ac:dyDescent="0.35">
      <c r="B34" s="180"/>
      <c r="C34" s="175"/>
      <c r="D34" s="81">
        <v>2025</v>
      </c>
      <c r="E34" s="103">
        <f t="shared" ref="E34" si="18">SUM(F34:J34)</f>
        <v>182921.5</v>
      </c>
      <c r="F34" s="86">
        <f t="shared" si="17"/>
        <v>0</v>
      </c>
      <c r="G34" s="86">
        <f t="shared" si="17"/>
        <v>0</v>
      </c>
      <c r="H34" s="86">
        <f t="shared" si="17"/>
        <v>182921.5</v>
      </c>
      <c r="I34" s="86">
        <f t="shared" si="17"/>
        <v>0</v>
      </c>
      <c r="J34" s="87">
        <f t="shared" si="17"/>
        <v>0</v>
      </c>
    </row>
    <row r="35" spans="2:10" x14ac:dyDescent="0.35">
      <c r="B35" s="180"/>
      <c r="C35" s="175"/>
      <c r="D35" s="81">
        <v>2026</v>
      </c>
      <c r="E35" s="104">
        <f>SUM(F35:J35)</f>
        <v>221155.8</v>
      </c>
      <c r="F35" s="86">
        <f t="shared" ref="F35:J37" si="19">F40+F73+F133+F177</f>
        <v>0</v>
      </c>
      <c r="G35" s="86">
        <f t="shared" si="19"/>
        <v>700</v>
      </c>
      <c r="H35" s="86">
        <f t="shared" si="19"/>
        <v>220455.8</v>
      </c>
      <c r="I35" s="86">
        <f t="shared" si="19"/>
        <v>0</v>
      </c>
      <c r="J35" s="87">
        <f t="shared" si="19"/>
        <v>0</v>
      </c>
    </row>
    <row r="36" spans="2:10" x14ac:dyDescent="0.35">
      <c r="B36" s="180"/>
      <c r="C36" s="175"/>
      <c r="D36" s="81">
        <v>2027</v>
      </c>
      <c r="E36" s="104">
        <f>SUM(F36:J36)</f>
        <v>218329.3</v>
      </c>
      <c r="F36" s="86">
        <f t="shared" si="19"/>
        <v>0</v>
      </c>
      <c r="G36" s="86">
        <f t="shared" si="19"/>
        <v>0</v>
      </c>
      <c r="H36" s="86">
        <f t="shared" si="19"/>
        <v>218329.3</v>
      </c>
      <c r="I36" s="86">
        <f t="shared" si="19"/>
        <v>0</v>
      </c>
      <c r="J36" s="87">
        <f t="shared" si="19"/>
        <v>0</v>
      </c>
    </row>
    <row r="37" spans="2:10" x14ac:dyDescent="0.35">
      <c r="B37" s="180"/>
      <c r="C37" s="175"/>
      <c r="D37" s="23">
        <v>2028</v>
      </c>
      <c r="E37" s="83">
        <f>SUM(F37:J37)</f>
        <v>220999.3</v>
      </c>
      <c r="F37" s="86">
        <f t="shared" si="19"/>
        <v>0</v>
      </c>
      <c r="G37" s="86">
        <f t="shared" si="19"/>
        <v>0</v>
      </c>
      <c r="H37" s="86">
        <f t="shared" si="19"/>
        <v>220999.3</v>
      </c>
      <c r="I37" s="86">
        <f t="shared" si="19"/>
        <v>0</v>
      </c>
      <c r="J37" s="56">
        <f t="shared" si="19"/>
        <v>0</v>
      </c>
    </row>
    <row r="38" spans="2:10" x14ac:dyDescent="0.35">
      <c r="B38" s="180"/>
      <c r="C38" s="175"/>
      <c r="D38" s="37" t="s">
        <v>41</v>
      </c>
      <c r="E38" s="45">
        <f t="shared" ref="E38:J38" si="20">SUM(E31:E37)</f>
        <v>1108798.4000000001</v>
      </c>
      <c r="F38" s="45">
        <f t="shared" si="20"/>
        <v>0</v>
      </c>
      <c r="G38" s="45">
        <f t="shared" si="20"/>
        <v>700</v>
      </c>
      <c r="H38" s="45">
        <f t="shared" si="20"/>
        <v>1108098.4000000001</v>
      </c>
      <c r="I38" s="45">
        <f t="shared" si="20"/>
        <v>0</v>
      </c>
      <c r="J38" s="46">
        <f t="shared" si="20"/>
        <v>0</v>
      </c>
    </row>
    <row r="39" spans="2:10" x14ac:dyDescent="0.35">
      <c r="B39" s="181" t="s">
        <v>129</v>
      </c>
      <c r="C39" s="182"/>
      <c r="D39" s="182"/>
      <c r="E39" s="182"/>
      <c r="F39" s="182"/>
      <c r="G39" s="182"/>
      <c r="H39" s="182"/>
      <c r="I39" s="182"/>
      <c r="J39" s="183"/>
    </row>
    <row r="40" spans="2:10" x14ac:dyDescent="0.35">
      <c r="B40" s="166" t="s">
        <v>41</v>
      </c>
      <c r="C40" s="175" t="s">
        <v>128</v>
      </c>
      <c r="D40" s="81">
        <v>2026</v>
      </c>
      <c r="E40" s="40">
        <f>SUM(F40:J40)</f>
        <v>83888.199999999983</v>
      </c>
      <c r="F40" s="52">
        <f>F44+F48+F52+F56+F60+F64</f>
        <v>0</v>
      </c>
      <c r="G40" s="52">
        <f t="shared" ref="G40:J40" si="21">G44+G48+G52+G56+G60+G64</f>
        <v>700</v>
      </c>
      <c r="H40" s="52">
        <f t="shared" si="21"/>
        <v>83188.199999999983</v>
      </c>
      <c r="I40" s="52">
        <f t="shared" si="21"/>
        <v>0</v>
      </c>
      <c r="J40" s="53">
        <f t="shared" si="21"/>
        <v>0</v>
      </c>
    </row>
    <row r="41" spans="2:10" x14ac:dyDescent="0.35">
      <c r="B41" s="167"/>
      <c r="C41" s="175"/>
      <c r="D41" s="81">
        <v>2027</v>
      </c>
      <c r="E41" s="43">
        <f>SUM(F41:J41)</f>
        <v>86594.299999999988</v>
      </c>
      <c r="F41" s="54">
        <f t="shared" ref="F41:J41" si="22">F45+F49+F53+F57+F61+F65</f>
        <v>0</v>
      </c>
      <c r="G41" s="54">
        <f t="shared" si="22"/>
        <v>0</v>
      </c>
      <c r="H41" s="54">
        <f t="shared" si="22"/>
        <v>86594.299999999988</v>
      </c>
      <c r="I41" s="54">
        <f t="shared" si="22"/>
        <v>0</v>
      </c>
      <c r="J41" s="55">
        <f t="shared" si="22"/>
        <v>0</v>
      </c>
    </row>
    <row r="42" spans="2:10" x14ac:dyDescent="0.35">
      <c r="B42" s="167"/>
      <c r="C42" s="175"/>
      <c r="D42" s="81">
        <v>2028</v>
      </c>
      <c r="E42" s="43">
        <f>SUM(F42:J42)</f>
        <v>89264.299999999988</v>
      </c>
      <c r="F42" s="106">
        <f>F46+F50+F54+F58+F62+F66</f>
        <v>0</v>
      </c>
      <c r="G42" s="106">
        <f t="shared" ref="G42:I42" si="23">G46+G50+G54+G58+G62+G66</f>
        <v>0</v>
      </c>
      <c r="H42" s="106">
        <f t="shared" si="23"/>
        <v>89264.299999999988</v>
      </c>
      <c r="I42" s="106">
        <f t="shared" si="23"/>
        <v>0</v>
      </c>
      <c r="J42" s="56">
        <f>J46+J50+J54+J58+J62+J66</f>
        <v>0</v>
      </c>
    </row>
    <row r="43" spans="2:10" x14ac:dyDescent="0.35">
      <c r="B43" s="172"/>
      <c r="C43" s="175"/>
      <c r="D43" s="37" t="s">
        <v>41</v>
      </c>
      <c r="E43" s="61">
        <f>SUM(E40:E42)</f>
        <v>259746.79999999996</v>
      </c>
      <c r="F43" s="61">
        <f t="shared" ref="F43:J43" si="24">SUM(F40:F42)</f>
        <v>0</v>
      </c>
      <c r="G43" s="61">
        <f t="shared" si="24"/>
        <v>700</v>
      </c>
      <c r="H43" s="61">
        <f t="shared" si="24"/>
        <v>259046.79999999996</v>
      </c>
      <c r="I43" s="61">
        <f t="shared" si="24"/>
        <v>0</v>
      </c>
      <c r="J43" s="62">
        <f t="shared" si="24"/>
        <v>0</v>
      </c>
    </row>
    <row r="44" spans="2:10" x14ac:dyDescent="0.35">
      <c r="B44" s="166" t="s">
        <v>44</v>
      </c>
      <c r="C44" s="175" t="s">
        <v>132</v>
      </c>
      <c r="D44" s="81">
        <v>2026</v>
      </c>
      <c r="E44" s="40">
        <f>SUM(F44:J44)</f>
        <v>63559.5</v>
      </c>
      <c r="F44" s="52"/>
      <c r="G44" s="52"/>
      <c r="H44" s="52">
        <v>63559.5</v>
      </c>
      <c r="I44" s="52"/>
      <c r="J44" s="53"/>
    </row>
    <row r="45" spans="2:10" x14ac:dyDescent="0.35">
      <c r="B45" s="167"/>
      <c r="C45" s="175"/>
      <c r="D45" s="81">
        <v>2027</v>
      </c>
      <c r="E45" s="43">
        <f>SUM(F45:J45)</f>
        <v>63482.9</v>
      </c>
      <c r="F45" s="54"/>
      <c r="G45" s="54"/>
      <c r="H45" s="54">
        <v>63482.9</v>
      </c>
      <c r="I45" s="54"/>
      <c r="J45" s="55"/>
    </row>
    <row r="46" spans="2:10" x14ac:dyDescent="0.35">
      <c r="B46" s="167"/>
      <c r="C46" s="175"/>
      <c r="D46" s="81">
        <v>2028</v>
      </c>
      <c r="E46" s="43">
        <f>SUM(F46:J46)</f>
        <v>63482.9</v>
      </c>
      <c r="F46" s="86"/>
      <c r="G46" s="86"/>
      <c r="H46" s="86">
        <v>63482.9</v>
      </c>
      <c r="I46" s="86"/>
      <c r="J46" s="87"/>
    </row>
    <row r="47" spans="2:10" x14ac:dyDescent="0.35">
      <c r="B47" s="172"/>
      <c r="C47" s="175"/>
      <c r="D47" s="37" t="s">
        <v>41</v>
      </c>
      <c r="E47" s="61">
        <f>SUM(E44:E46)</f>
        <v>190525.3</v>
      </c>
      <c r="F47" s="61">
        <f t="shared" ref="F47:J47" si="25">SUM(F44:F46)</f>
        <v>0</v>
      </c>
      <c r="G47" s="61">
        <f t="shared" si="25"/>
        <v>0</v>
      </c>
      <c r="H47" s="61">
        <f t="shared" si="25"/>
        <v>190525.3</v>
      </c>
      <c r="I47" s="61">
        <f t="shared" si="25"/>
        <v>0</v>
      </c>
      <c r="J47" s="62">
        <f t="shared" si="25"/>
        <v>0</v>
      </c>
    </row>
    <row r="48" spans="2:10" x14ac:dyDescent="0.35">
      <c r="B48" s="166" t="s">
        <v>133</v>
      </c>
      <c r="C48" s="175" t="s">
        <v>132</v>
      </c>
      <c r="D48" s="81">
        <v>2026</v>
      </c>
      <c r="E48" s="40">
        <f>SUM(F48:J48)</f>
        <v>3022.7</v>
      </c>
      <c r="F48" s="52"/>
      <c r="G48" s="52"/>
      <c r="H48" s="52">
        <v>3022.7</v>
      </c>
      <c r="I48" s="52"/>
      <c r="J48" s="53"/>
    </row>
    <row r="49" spans="2:10" x14ac:dyDescent="0.35">
      <c r="B49" s="167"/>
      <c r="C49" s="175"/>
      <c r="D49" s="81">
        <v>2027</v>
      </c>
      <c r="E49" s="43">
        <f>SUM(F49:J49)</f>
        <v>16020</v>
      </c>
      <c r="F49" s="54"/>
      <c r="G49" s="54"/>
      <c r="H49" s="54">
        <v>16020</v>
      </c>
      <c r="I49" s="54"/>
      <c r="J49" s="55"/>
    </row>
    <row r="50" spans="2:10" x14ac:dyDescent="0.35">
      <c r="B50" s="167"/>
      <c r="C50" s="175"/>
      <c r="D50" s="81">
        <v>2028</v>
      </c>
      <c r="E50" s="43">
        <f>SUM(F50:J50)</f>
        <v>18690</v>
      </c>
      <c r="F50" s="86"/>
      <c r="G50" s="86"/>
      <c r="H50" s="86">
        <v>18690</v>
      </c>
      <c r="I50" s="86"/>
      <c r="J50" s="87"/>
    </row>
    <row r="51" spans="2:10" x14ac:dyDescent="0.35">
      <c r="B51" s="172"/>
      <c r="C51" s="175"/>
      <c r="D51" s="37" t="s">
        <v>41</v>
      </c>
      <c r="E51" s="61">
        <f>SUM(E48:E50)</f>
        <v>37732.699999999997</v>
      </c>
      <c r="F51" s="61">
        <f t="shared" ref="F51:J51" si="26">SUM(F48:F50)</f>
        <v>0</v>
      </c>
      <c r="G51" s="61">
        <f t="shared" si="26"/>
        <v>0</v>
      </c>
      <c r="H51" s="61">
        <f t="shared" si="26"/>
        <v>37732.699999999997</v>
      </c>
      <c r="I51" s="61">
        <f t="shared" si="26"/>
        <v>0</v>
      </c>
      <c r="J51" s="62">
        <f t="shared" si="26"/>
        <v>0</v>
      </c>
    </row>
    <row r="52" spans="2:10" x14ac:dyDescent="0.35">
      <c r="B52" s="166" t="s">
        <v>134</v>
      </c>
      <c r="C52" s="175" t="s">
        <v>132</v>
      </c>
      <c r="D52" s="81">
        <v>2026</v>
      </c>
      <c r="E52" s="40">
        <f>SUM(F52:J52)</f>
        <v>75</v>
      </c>
      <c r="F52" s="52"/>
      <c r="G52" s="52"/>
      <c r="H52" s="52">
        <v>75</v>
      </c>
      <c r="I52" s="52"/>
      <c r="J52" s="53"/>
    </row>
    <row r="53" spans="2:10" x14ac:dyDescent="0.35">
      <c r="B53" s="167"/>
      <c r="C53" s="175"/>
      <c r="D53" s="81">
        <v>2027</v>
      </c>
      <c r="E53" s="43">
        <f>SUM(F53:J53)</f>
        <v>75</v>
      </c>
      <c r="F53" s="54"/>
      <c r="G53" s="54"/>
      <c r="H53" s="54">
        <v>75</v>
      </c>
      <c r="I53" s="54"/>
      <c r="J53" s="55"/>
    </row>
    <row r="54" spans="2:10" x14ac:dyDescent="0.35">
      <c r="B54" s="167"/>
      <c r="C54" s="175"/>
      <c r="D54" s="81">
        <v>2028</v>
      </c>
      <c r="E54" s="43">
        <f>SUM(F54:J54)</f>
        <v>75</v>
      </c>
      <c r="F54" s="86"/>
      <c r="G54" s="86"/>
      <c r="H54" s="86">
        <v>75</v>
      </c>
      <c r="I54" s="86"/>
      <c r="J54" s="87"/>
    </row>
    <row r="55" spans="2:10" x14ac:dyDescent="0.35">
      <c r="B55" s="172"/>
      <c r="C55" s="175"/>
      <c r="D55" s="37" t="s">
        <v>41</v>
      </c>
      <c r="E55" s="61">
        <f>SUM(E52:E54)</f>
        <v>225</v>
      </c>
      <c r="F55" s="61">
        <f t="shared" ref="F55:J55" si="27">SUM(F52:F54)</f>
        <v>0</v>
      </c>
      <c r="G55" s="61">
        <f t="shared" si="27"/>
        <v>0</v>
      </c>
      <c r="H55" s="61">
        <f t="shared" si="27"/>
        <v>225</v>
      </c>
      <c r="I55" s="61">
        <f t="shared" si="27"/>
        <v>0</v>
      </c>
      <c r="J55" s="62">
        <f t="shared" si="27"/>
        <v>0</v>
      </c>
    </row>
    <row r="56" spans="2:10" ht="19.8" customHeight="1" x14ac:dyDescent="0.35">
      <c r="B56" s="166" t="s">
        <v>135</v>
      </c>
      <c r="C56" s="175" t="s">
        <v>132</v>
      </c>
      <c r="D56" s="81">
        <v>2026</v>
      </c>
      <c r="E56" s="40">
        <f>SUM(F56:J56)</f>
        <v>7016.4</v>
      </c>
      <c r="F56" s="52"/>
      <c r="G56" s="52"/>
      <c r="H56" s="52">
        <v>7016.4</v>
      </c>
      <c r="I56" s="52"/>
      <c r="J56" s="53"/>
    </row>
    <row r="57" spans="2:10" ht="20.399999999999999" customHeight="1" x14ac:dyDescent="0.35">
      <c r="B57" s="167"/>
      <c r="C57" s="175"/>
      <c r="D57" s="81">
        <v>2027</v>
      </c>
      <c r="E57" s="43">
        <f>SUM(F57:J57)</f>
        <v>7016.4</v>
      </c>
      <c r="F57" s="54"/>
      <c r="G57" s="54"/>
      <c r="H57" s="54">
        <v>7016.4</v>
      </c>
      <c r="I57" s="54"/>
      <c r="J57" s="55"/>
    </row>
    <row r="58" spans="2:10" ht="19.2" customHeight="1" x14ac:dyDescent="0.35">
      <c r="B58" s="167"/>
      <c r="C58" s="175"/>
      <c r="D58" s="81">
        <v>2028</v>
      </c>
      <c r="E58" s="43">
        <f>SUM(F58:J58)</f>
        <v>7016.4</v>
      </c>
      <c r="F58" s="86"/>
      <c r="G58" s="86"/>
      <c r="H58" s="86">
        <v>7016.4</v>
      </c>
      <c r="I58" s="86"/>
      <c r="J58" s="87"/>
    </row>
    <row r="59" spans="2:10" ht="19.8" customHeight="1" x14ac:dyDescent="0.35">
      <c r="B59" s="172"/>
      <c r="C59" s="175"/>
      <c r="D59" s="37" t="s">
        <v>41</v>
      </c>
      <c r="E59" s="61">
        <f>SUM(E56:E58)</f>
        <v>21049.199999999997</v>
      </c>
      <c r="F59" s="61">
        <f t="shared" ref="F59:J59" si="28">SUM(F56:F58)</f>
        <v>0</v>
      </c>
      <c r="G59" s="61">
        <f t="shared" si="28"/>
        <v>0</v>
      </c>
      <c r="H59" s="61">
        <f t="shared" si="28"/>
        <v>21049.199999999997</v>
      </c>
      <c r="I59" s="61">
        <f t="shared" si="28"/>
        <v>0</v>
      </c>
      <c r="J59" s="62">
        <f t="shared" si="28"/>
        <v>0</v>
      </c>
    </row>
    <row r="60" spans="2:10" x14ac:dyDescent="0.35">
      <c r="B60" s="166" t="s">
        <v>136</v>
      </c>
      <c r="C60" s="175" t="s">
        <v>132</v>
      </c>
      <c r="D60" s="81">
        <v>2026</v>
      </c>
      <c r="E60" s="40">
        <f>SUM(F60:J60)</f>
        <v>9477.7000000000007</v>
      </c>
      <c r="F60" s="52"/>
      <c r="G60" s="52"/>
      <c r="H60" s="52">
        <v>9477.7000000000007</v>
      </c>
      <c r="I60" s="52"/>
      <c r="J60" s="53"/>
    </row>
    <row r="61" spans="2:10" x14ac:dyDescent="0.35">
      <c r="B61" s="167"/>
      <c r="C61" s="175"/>
      <c r="D61" s="81">
        <v>2027</v>
      </c>
      <c r="E61" s="43">
        <f>SUM(F61:J61)</f>
        <v>0</v>
      </c>
      <c r="F61" s="54"/>
      <c r="G61" s="54"/>
      <c r="H61" s="54"/>
      <c r="I61" s="54"/>
      <c r="J61" s="55"/>
    </row>
    <row r="62" spans="2:10" x14ac:dyDescent="0.35">
      <c r="B62" s="167"/>
      <c r="C62" s="175"/>
      <c r="D62" s="81">
        <v>2028</v>
      </c>
      <c r="E62" s="43">
        <f>SUM(F62:J62)</f>
        <v>0</v>
      </c>
      <c r="F62" s="86"/>
      <c r="G62" s="86"/>
      <c r="H62" s="86"/>
      <c r="I62" s="86"/>
      <c r="J62" s="87"/>
    </row>
    <row r="63" spans="2:10" x14ac:dyDescent="0.35">
      <c r="B63" s="172"/>
      <c r="C63" s="175"/>
      <c r="D63" s="37" t="s">
        <v>41</v>
      </c>
      <c r="E63" s="61">
        <f>SUM(E60:E62)</f>
        <v>9477.7000000000007</v>
      </c>
      <c r="F63" s="61">
        <f t="shared" ref="F63:J63" si="29">SUM(F60:F62)</f>
        <v>0</v>
      </c>
      <c r="G63" s="61">
        <f t="shared" si="29"/>
        <v>0</v>
      </c>
      <c r="H63" s="61">
        <f t="shared" si="29"/>
        <v>9477.7000000000007</v>
      </c>
      <c r="I63" s="61">
        <f t="shared" si="29"/>
        <v>0</v>
      </c>
      <c r="J63" s="62">
        <f t="shared" si="29"/>
        <v>0</v>
      </c>
    </row>
    <row r="64" spans="2:10" x14ac:dyDescent="0.35">
      <c r="B64" s="166" t="s">
        <v>137</v>
      </c>
      <c r="C64" s="175" t="s">
        <v>131</v>
      </c>
      <c r="D64" s="81">
        <v>2026</v>
      </c>
      <c r="E64" s="40">
        <f>SUM(F64:J64)</f>
        <v>736.9</v>
      </c>
      <c r="F64" s="52"/>
      <c r="G64" s="52">
        <v>700</v>
      </c>
      <c r="H64" s="52">
        <v>36.9</v>
      </c>
      <c r="I64" s="52"/>
      <c r="J64" s="53"/>
    </row>
    <row r="65" spans="2:10" x14ac:dyDescent="0.35">
      <c r="B65" s="167"/>
      <c r="C65" s="175"/>
      <c r="D65" s="81">
        <v>2027</v>
      </c>
      <c r="E65" s="43">
        <f>SUM(F65:J65)</f>
        <v>0</v>
      </c>
      <c r="F65" s="54"/>
      <c r="G65" s="54"/>
      <c r="H65" s="54"/>
      <c r="I65" s="54"/>
      <c r="J65" s="55"/>
    </row>
    <row r="66" spans="2:10" x14ac:dyDescent="0.35">
      <c r="B66" s="167"/>
      <c r="C66" s="175"/>
      <c r="D66" s="81">
        <v>2028</v>
      </c>
      <c r="E66" s="43">
        <f>SUM(F66:J66)</f>
        <v>0</v>
      </c>
      <c r="F66" s="86"/>
      <c r="G66" s="86"/>
      <c r="H66" s="86"/>
      <c r="I66" s="86"/>
      <c r="J66" s="87"/>
    </row>
    <row r="67" spans="2:10" x14ac:dyDescent="0.35">
      <c r="B67" s="172"/>
      <c r="C67" s="175"/>
      <c r="D67" s="37" t="s">
        <v>41</v>
      </c>
      <c r="E67" s="61">
        <f>SUM(E64:E66)</f>
        <v>736.9</v>
      </c>
      <c r="F67" s="61">
        <f t="shared" ref="F67:I67" si="30">SUM(F64:F66)</f>
        <v>0</v>
      </c>
      <c r="G67" s="61">
        <f t="shared" si="30"/>
        <v>700</v>
      </c>
      <c r="H67" s="61">
        <f t="shared" si="30"/>
        <v>36.9</v>
      </c>
      <c r="I67" s="61">
        <f t="shared" si="30"/>
        <v>0</v>
      </c>
      <c r="J67" s="62">
        <f>SUM(J64:J66)</f>
        <v>0</v>
      </c>
    </row>
    <row r="68" spans="2:10" x14ac:dyDescent="0.35">
      <c r="B68" s="181" t="s">
        <v>47</v>
      </c>
      <c r="C68" s="182"/>
      <c r="D68" s="182"/>
      <c r="E68" s="182"/>
      <c r="F68" s="182"/>
      <c r="G68" s="182"/>
      <c r="H68" s="182"/>
      <c r="I68" s="182"/>
      <c r="J68" s="183"/>
    </row>
    <row r="69" spans="2:10" x14ac:dyDescent="0.35">
      <c r="B69" s="180" t="s">
        <v>41</v>
      </c>
      <c r="C69" s="175" t="s">
        <v>110</v>
      </c>
      <c r="D69" s="21">
        <v>2022</v>
      </c>
      <c r="E69" s="40">
        <f>SUM(F69:J69)</f>
        <v>82299.400000000009</v>
      </c>
      <c r="F69" s="57">
        <f>F77+F89+F93+F102</f>
        <v>0</v>
      </c>
      <c r="G69" s="57">
        <f t="shared" ref="G69:J69" si="31">G77+G89+G93+G102</f>
        <v>0</v>
      </c>
      <c r="H69" s="57">
        <f t="shared" si="31"/>
        <v>82299.400000000009</v>
      </c>
      <c r="I69" s="57">
        <f t="shared" si="31"/>
        <v>0</v>
      </c>
      <c r="J69" s="58">
        <f t="shared" si="31"/>
        <v>0</v>
      </c>
    </row>
    <row r="70" spans="2:10" x14ac:dyDescent="0.35">
      <c r="B70" s="180"/>
      <c r="C70" s="175"/>
      <c r="D70" s="22">
        <v>2023</v>
      </c>
      <c r="E70" s="43">
        <f>SUM(F70:J70)</f>
        <v>92681.1</v>
      </c>
      <c r="F70" s="59">
        <f t="shared" ref="F70:J71" si="32">F78+F90+F94+F103+F114+F121</f>
        <v>0</v>
      </c>
      <c r="G70" s="59">
        <f t="shared" si="32"/>
        <v>0</v>
      </c>
      <c r="H70" s="59">
        <f t="shared" si="32"/>
        <v>92681.1</v>
      </c>
      <c r="I70" s="59">
        <f t="shared" si="32"/>
        <v>0</v>
      </c>
      <c r="J70" s="60">
        <f t="shared" si="32"/>
        <v>0</v>
      </c>
    </row>
    <row r="71" spans="2:10" x14ac:dyDescent="0.35">
      <c r="B71" s="180"/>
      <c r="C71" s="175"/>
      <c r="D71" s="81">
        <v>2024</v>
      </c>
      <c r="E71" s="43">
        <f>SUM(F71:J71)</f>
        <v>81220.3</v>
      </c>
      <c r="F71" s="59">
        <f t="shared" si="32"/>
        <v>0</v>
      </c>
      <c r="G71" s="59">
        <f t="shared" si="32"/>
        <v>0</v>
      </c>
      <c r="H71" s="59">
        <f t="shared" si="32"/>
        <v>81220.3</v>
      </c>
      <c r="I71" s="59">
        <f t="shared" si="32"/>
        <v>0</v>
      </c>
      <c r="J71" s="60">
        <f t="shared" si="32"/>
        <v>0</v>
      </c>
    </row>
    <row r="72" spans="2:10" x14ac:dyDescent="0.35">
      <c r="B72" s="180"/>
      <c r="C72" s="175"/>
      <c r="D72" s="81">
        <v>2025</v>
      </c>
      <c r="E72" s="103">
        <f t="shared" ref="E72" si="33">SUM(F72:J72)</f>
        <v>161388.5</v>
      </c>
      <c r="F72" s="59">
        <f>F80+F85+F97+F105+F116+F123</f>
        <v>0</v>
      </c>
      <c r="G72" s="59">
        <f t="shared" ref="G72:J72" si="34">G80+G85+G97+G105+G116+G123</f>
        <v>0</v>
      </c>
      <c r="H72" s="59">
        <f>H80+H85+H97+H105+H116+H123</f>
        <v>161388.5</v>
      </c>
      <c r="I72" s="59">
        <f t="shared" si="34"/>
        <v>0</v>
      </c>
      <c r="J72" s="60">
        <f t="shared" si="34"/>
        <v>0</v>
      </c>
    </row>
    <row r="73" spans="2:10" x14ac:dyDescent="0.35">
      <c r="B73" s="180"/>
      <c r="C73" s="175"/>
      <c r="D73" s="81">
        <v>2026</v>
      </c>
      <c r="E73" s="104">
        <f>SUM(F73:J73)</f>
        <v>133383.1</v>
      </c>
      <c r="F73" s="59">
        <f t="shared" ref="F73:J73" si="35">F81+F86+F98+F106+F117+F124</f>
        <v>0</v>
      </c>
      <c r="G73" s="59">
        <f t="shared" si="35"/>
        <v>0</v>
      </c>
      <c r="H73" s="59">
        <f>H81+H86+H98+H106+H117+H124</f>
        <v>133383.1</v>
      </c>
      <c r="I73" s="59">
        <f t="shared" si="35"/>
        <v>0</v>
      </c>
      <c r="J73" s="60">
        <f t="shared" si="35"/>
        <v>0</v>
      </c>
    </row>
    <row r="74" spans="2:10" x14ac:dyDescent="0.35">
      <c r="B74" s="180"/>
      <c r="C74" s="175"/>
      <c r="D74" s="81">
        <v>2027</v>
      </c>
      <c r="E74" s="104">
        <f>SUM(F74:J74)</f>
        <v>127850.5</v>
      </c>
      <c r="F74" s="59">
        <f t="shared" ref="F74:I74" si="36">F82+F87+F99+F107+F118+F125</f>
        <v>0</v>
      </c>
      <c r="G74" s="59">
        <f t="shared" si="36"/>
        <v>0</v>
      </c>
      <c r="H74" s="59">
        <f t="shared" si="36"/>
        <v>127850.5</v>
      </c>
      <c r="I74" s="59">
        <f t="shared" si="36"/>
        <v>0</v>
      </c>
      <c r="J74" s="60">
        <f>J82+J87+J99+J107+J118+J125</f>
        <v>0</v>
      </c>
    </row>
    <row r="75" spans="2:10" x14ac:dyDescent="0.35">
      <c r="B75" s="180"/>
      <c r="C75" s="175"/>
      <c r="D75" s="23">
        <v>2028</v>
      </c>
      <c r="E75" s="83">
        <f>SUM(F75:J75)</f>
        <v>127850.5</v>
      </c>
      <c r="F75" s="84">
        <f>F83+F100+F108+F119+F126</f>
        <v>0</v>
      </c>
      <c r="G75" s="84">
        <f t="shared" ref="G75:I75" si="37">G83+G100+G108+G119+G126</f>
        <v>0</v>
      </c>
      <c r="H75" s="84">
        <f t="shared" si="37"/>
        <v>127850.5</v>
      </c>
      <c r="I75" s="84">
        <f t="shared" si="37"/>
        <v>0</v>
      </c>
      <c r="J75" s="64">
        <f>J83+J100+J108+J119+J126</f>
        <v>0</v>
      </c>
    </row>
    <row r="76" spans="2:10" x14ac:dyDescent="0.35">
      <c r="B76" s="180"/>
      <c r="C76" s="175"/>
      <c r="D76" s="37" t="s">
        <v>41</v>
      </c>
      <c r="E76" s="61">
        <f>SUM(E69:E75)</f>
        <v>806673.4</v>
      </c>
      <c r="F76" s="61">
        <f t="shared" ref="F76:I76" si="38">SUM(F69:F75)</f>
        <v>0</v>
      </c>
      <c r="G76" s="61">
        <f t="shared" si="38"/>
        <v>0</v>
      </c>
      <c r="H76" s="61">
        <f t="shared" si="38"/>
        <v>806673.4</v>
      </c>
      <c r="I76" s="61">
        <f t="shared" si="38"/>
        <v>0</v>
      </c>
      <c r="J76" s="62">
        <f>SUM(J69:J75)</f>
        <v>0</v>
      </c>
    </row>
    <row r="77" spans="2:10" x14ac:dyDescent="0.35">
      <c r="B77" s="166" t="s">
        <v>44</v>
      </c>
      <c r="C77" s="175" t="s">
        <v>48</v>
      </c>
      <c r="D77" s="21">
        <v>2022</v>
      </c>
      <c r="E77" s="40">
        <f>SUM(F77:J77)</f>
        <v>76122.7</v>
      </c>
      <c r="F77" s="57"/>
      <c r="G77" s="57"/>
      <c r="H77" s="57">
        <v>76122.7</v>
      </c>
      <c r="I77" s="57"/>
      <c r="J77" s="58"/>
    </row>
    <row r="78" spans="2:10" x14ac:dyDescent="0.35">
      <c r="B78" s="167"/>
      <c r="C78" s="175"/>
      <c r="D78" s="22">
        <v>2023</v>
      </c>
      <c r="E78" s="43">
        <f>SUM(F78:J78)</f>
        <v>88251.199999999997</v>
      </c>
      <c r="F78" s="59"/>
      <c r="G78" s="59"/>
      <c r="H78" s="59">
        <v>88251.199999999997</v>
      </c>
      <c r="I78" s="59"/>
      <c r="J78" s="60"/>
    </row>
    <row r="79" spans="2:10" x14ac:dyDescent="0.35">
      <c r="B79" s="167"/>
      <c r="C79" s="175"/>
      <c r="D79" s="81">
        <v>2024</v>
      </c>
      <c r="E79" s="43">
        <f>SUM(F79:J79)</f>
        <v>79423.5</v>
      </c>
      <c r="F79" s="84"/>
      <c r="G79" s="84"/>
      <c r="H79" s="84">
        <v>79423.5</v>
      </c>
      <c r="I79" s="84"/>
      <c r="J79" s="85"/>
    </row>
    <row r="80" spans="2:10" x14ac:dyDescent="0.35">
      <c r="B80" s="167"/>
      <c r="C80" s="175"/>
      <c r="D80" s="81">
        <v>2025</v>
      </c>
      <c r="E80" s="103">
        <f t="shared" ref="E80:E81" si="39">SUM(F80:J80)</f>
        <v>97978.4</v>
      </c>
      <c r="F80" s="84"/>
      <c r="G80" s="84"/>
      <c r="H80" s="84">
        <v>97978.4</v>
      </c>
      <c r="I80" s="84"/>
      <c r="J80" s="85"/>
    </row>
    <row r="81" spans="2:10" x14ac:dyDescent="0.35">
      <c r="B81" s="167"/>
      <c r="C81" s="175"/>
      <c r="D81" s="81">
        <v>2026</v>
      </c>
      <c r="E81" s="104">
        <f t="shared" si="39"/>
        <v>123381.6</v>
      </c>
      <c r="F81" s="84"/>
      <c r="G81" s="84"/>
      <c r="H81" s="84">
        <v>123381.6</v>
      </c>
      <c r="I81" s="84"/>
      <c r="J81" s="85"/>
    </row>
    <row r="82" spans="2:10" x14ac:dyDescent="0.35">
      <c r="B82" s="167"/>
      <c r="C82" s="175"/>
      <c r="D82" s="81">
        <v>2027</v>
      </c>
      <c r="E82" s="104">
        <f>SUM(F82:J82)</f>
        <v>126446.8</v>
      </c>
      <c r="F82" s="84"/>
      <c r="G82" s="84"/>
      <c r="H82" s="84">
        <v>126446.8</v>
      </c>
      <c r="I82" s="84"/>
      <c r="J82" s="85"/>
    </row>
    <row r="83" spans="2:10" x14ac:dyDescent="0.35">
      <c r="B83" s="167"/>
      <c r="C83" s="175"/>
      <c r="D83" s="23">
        <v>2028</v>
      </c>
      <c r="E83" s="83">
        <f>SUM(F83:J83)</f>
        <v>126446.8</v>
      </c>
      <c r="F83" s="63"/>
      <c r="G83" s="63"/>
      <c r="H83" s="63">
        <v>126446.8</v>
      </c>
      <c r="I83" s="63"/>
      <c r="J83" s="64"/>
    </row>
    <row r="84" spans="2:10" x14ac:dyDescent="0.35">
      <c r="B84" s="172"/>
      <c r="C84" s="175"/>
      <c r="D84" s="37" t="s">
        <v>41</v>
      </c>
      <c r="E84" s="61">
        <f>SUM(E77:E83)</f>
        <v>718051.00000000012</v>
      </c>
      <c r="F84" s="61">
        <f t="shared" ref="F84:I84" si="40">SUM(F77:F83)</f>
        <v>0</v>
      </c>
      <c r="G84" s="61">
        <f t="shared" si="40"/>
        <v>0</v>
      </c>
      <c r="H84" s="61">
        <f t="shared" si="40"/>
        <v>718051.00000000012</v>
      </c>
      <c r="I84" s="61">
        <f t="shared" si="40"/>
        <v>0</v>
      </c>
      <c r="J84" s="62">
        <f>SUM(J77:J83)</f>
        <v>0</v>
      </c>
    </row>
    <row r="85" spans="2:10" x14ac:dyDescent="0.35">
      <c r="B85" s="166" t="s">
        <v>127</v>
      </c>
      <c r="C85" s="175" t="s">
        <v>128</v>
      </c>
      <c r="D85" s="81">
        <v>2025</v>
      </c>
      <c r="E85" s="40">
        <f>SUM(F85:J85)</f>
        <v>39596.6</v>
      </c>
      <c r="F85" s="52"/>
      <c r="G85" s="52"/>
      <c r="H85" s="52">
        <v>39596.6</v>
      </c>
      <c r="I85" s="52"/>
      <c r="J85" s="53"/>
    </row>
    <row r="86" spans="2:10" x14ac:dyDescent="0.35">
      <c r="B86" s="167"/>
      <c r="C86" s="175"/>
      <c r="D86" s="81">
        <v>2026</v>
      </c>
      <c r="E86" s="43">
        <f>SUM(F86:J86)</f>
        <v>0</v>
      </c>
      <c r="F86" s="54"/>
      <c r="G86" s="54"/>
      <c r="H86" s="54"/>
      <c r="I86" s="54"/>
      <c r="J86" s="55"/>
    </row>
    <row r="87" spans="2:10" x14ac:dyDescent="0.35">
      <c r="B87" s="167"/>
      <c r="C87" s="175"/>
      <c r="D87" s="81">
        <v>2027</v>
      </c>
      <c r="E87" s="43">
        <f>SUM(F87:J87)</f>
        <v>0</v>
      </c>
      <c r="F87" s="86"/>
      <c r="G87" s="86"/>
      <c r="H87" s="86"/>
      <c r="I87" s="86"/>
      <c r="J87" s="87"/>
    </row>
    <row r="88" spans="2:10" x14ac:dyDescent="0.35">
      <c r="B88" s="172"/>
      <c r="C88" s="175"/>
      <c r="D88" s="37" t="s">
        <v>41</v>
      </c>
      <c r="E88" s="61">
        <f>SUM(E85:E87)</f>
        <v>39596.6</v>
      </c>
      <c r="F88" s="61">
        <f t="shared" ref="F88:J88" si="41">SUM(F85:F87)</f>
        <v>0</v>
      </c>
      <c r="G88" s="61">
        <f t="shared" si="41"/>
        <v>0</v>
      </c>
      <c r="H88" s="61">
        <f t="shared" si="41"/>
        <v>39596.6</v>
      </c>
      <c r="I88" s="61">
        <f t="shared" si="41"/>
        <v>0</v>
      </c>
      <c r="J88" s="62">
        <f t="shared" si="41"/>
        <v>0</v>
      </c>
    </row>
    <row r="89" spans="2:10" x14ac:dyDescent="0.35">
      <c r="B89" s="166" t="s">
        <v>49</v>
      </c>
      <c r="C89" s="175" t="s">
        <v>45</v>
      </c>
      <c r="D89" s="21">
        <v>2022</v>
      </c>
      <c r="E89" s="40">
        <f>SUM(F89:J89)</f>
        <v>396.5</v>
      </c>
      <c r="F89" s="52"/>
      <c r="G89" s="52"/>
      <c r="H89" s="52">
        <v>396.5</v>
      </c>
      <c r="I89" s="52"/>
      <c r="J89" s="53"/>
    </row>
    <row r="90" spans="2:10" x14ac:dyDescent="0.35">
      <c r="B90" s="167"/>
      <c r="C90" s="175"/>
      <c r="D90" s="22">
        <v>2023</v>
      </c>
      <c r="E90" s="43">
        <f>SUM(F90:J90)</f>
        <v>0</v>
      </c>
      <c r="F90" s="54"/>
      <c r="G90" s="54"/>
      <c r="H90" s="54"/>
      <c r="I90" s="54"/>
      <c r="J90" s="55"/>
    </row>
    <row r="91" spans="2:10" x14ac:dyDescent="0.35">
      <c r="B91" s="167"/>
      <c r="C91" s="175"/>
      <c r="D91" s="81">
        <v>2024</v>
      </c>
      <c r="E91" s="43">
        <f>SUM(F91:J91)</f>
        <v>0</v>
      </c>
      <c r="F91" s="86"/>
      <c r="G91" s="86"/>
      <c r="H91" s="86"/>
      <c r="I91" s="86"/>
      <c r="J91" s="87"/>
    </row>
    <row r="92" spans="2:10" x14ac:dyDescent="0.35">
      <c r="B92" s="172"/>
      <c r="C92" s="175"/>
      <c r="D92" s="37" t="s">
        <v>41</v>
      </c>
      <c r="E92" s="61">
        <f>SUM(E89:E91)</f>
        <v>396.5</v>
      </c>
      <c r="F92" s="61">
        <f t="shared" ref="F92:J92" si="42">SUM(F89:F91)</f>
        <v>0</v>
      </c>
      <c r="G92" s="61">
        <f t="shared" si="42"/>
        <v>0</v>
      </c>
      <c r="H92" s="61">
        <f t="shared" si="42"/>
        <v>396.5</v>
      </c>
      <c r="I92" s="61">
        <f t="shared" si="42"/>
        <v>0</v>
      </c>
      <c r="J92" s="62">
        <f t="shared" si="42"/>
        <v>0</v>
      </c>
    </row>
    <row r="93" spans="2:10" x14ac:dyDescent="0.35">
      <c r="B93" s="166" t="s">
        <v>50</v>
      </c>
      <c r="C93" s="175" t="s">
        <v>45</v>
      </c>
      <c r="D93" s="21">
        <v>2022</v>
      </c>
      <c r="E93" s="40">
        <f>SUM(F93:J93)</f>
        <v>335.6</v>
      </c>
      <c r="F93" s="57"/>
      <c r="G93" s="57"/>
      <c r="H93" s="57">
        <v>335.6</v>
      </c>
      <c r="I93" s="57"/>
      <c r="J93" s="58"/>
    </row>
    <row r="94" spans="2:10" x14ac:dyDescent="0.35">
      <c r="B94" s="167"/>
      <c r="C94" s="175"/>
      <c r="D94" s="22">
        <v>2023</v>
      </c>
      <c r="E94" s="43">
        <f>SUM(F94:J94)</f>
        <v>0</v>
      </c>
      <c r="F94" s="59"/>
      <c r="G94" s="59"/>
      <c r="H94" s="59"/>
      <c r="I94" s="59"/>
      <c r="J94" s="60"/>
    </row>
    <row r="95" spans="2:10" x14ac:dyDescent="0.35">
      <c r="B95" s="167"/>
      <c r="C95" s="175"/>
      <c r="D95" s="81">
        <v>2024</v>
      </c>
      <c r="E95" s="43">
        <f>SUM(F95:J95)</f>
        <v>0</v>
      </c>
      <c r="F95" s="84"/>
      <c r="G95" s="84"/>
      <c r="H95" s="84"/>
      <c r="I95" s="84"/>
      <c r="J95" s="85"/>
    </row>
    <row r="96" spans="2:10" x14ac:dyDescent="0.35">
      <c r="B96" s="172"/>
      <c r="C96" s="175"/>
      <c r="D96" s="37" t="s">
        <v>41</v>
      </c>
      <c r="E96" s="61">
        <f t="shared" ref="E96:J96" si="43">SUM(E93:E95)</f>
        <v>335.6</v>
      </c>
      <c r="F96" s="61">
        <f t="shared" si="43"/>
        <v>0</v>
      </c>
      <c r="G96" s="61">
        <f t="shared" si="43"/>
        <v>0</v>
      </c>
      <c r="H96" s="61">
        <f t="shared" si="43"/>
        <v>335.6</v>
      </c>
      <c r="I96" s="61">
        <f t="shared" si="43"/>
        <v>0</v>
      </c>
      <c r="J96" s="62">
        <f t="shared" si="43"/>
        <v>0</v>
      </c>
    </row>
    <row r="97" spans="2:10" x14ac:dyDescent="0.35">
      <c r="B97" s="166" t="s">
        <v>120</v>
      </c>
      <c r="C97" s="175" t="s">
        <v>119</v>
      </c>
      <c r="D97" s="81">
        <v>2025</v>
      </c>
      <c r="E97" s="40">
        <f>SUM(F97:J97)</f>
        <v>0</v>
      </c>
      <c r="F97" s="52"/>
      <c r="G97" s="52"/>
      <c r="H97" s="52"/>
      <c r="I97" s="52"/>
      <c r="J97" s="53"/>
    </row>
    <row r="98" spans="2:10" x14ac:dyDescent="0.35">
      <c r="B98" s="167"/>
      <c r="C98" s="175"/>
      <c r="D98" s="81">
        <v>2026</v>
      </c>
      <c r="E98" s="43">
        <f>SUM(F98:J98)</f>
        <v>0</v>
      </c>
      <c r="F98" s="54"/>
      <c r="G98" s="54"/>
      <c r="H98" s="54"/>
      <c r="I98" s="54"/>
      <c r="J98" s="55"/>
    </row>
    <row r="99" spans="2:10" x14ac:dyDescent="0.35">
      <c r="B99" s="167"/>
      <c r="C99" s="175"/>
      <c r="D99" s="81">
        <v>2027</v>
      </c>
      <c r="E99" s="104">
        <f>SUM(F99:J99)</f>
        <v>0</v>
      </c>
      <c r="F99" s="86"/>
      <c r="G99" s="86"/>
      <c r="H99" s="86"/>
      <c r="I99" s="86"/>
      <c r="J99" s="87"/>
    </row>
    <row r="100" spans="2:10" x14ac:dyDescent="0.35">
      <c r="B100" s="167"/>
      <c r="C100" s="175"/>
      <c r="D100" s="23">
        <v>2028</v>
      </c>
      <c r="E100" s="104">
        <f>SUM(F100:J100)</f>
        <v>0</v>
      </c>
      <c r="F100" s="106"/>
      <c r="G100" s="106"/>
      <c r="H100" s="106"/>
      <c r="I100" s="106"/>
      <c r="J100" s="56"/>
    </row>
    <row r="101" spans="2:10" x14ac:dyDescent="0.35">
      <c r="B101" s="172"/>
      <c r="C101" s="175"/>
      <c r="D101" s="37" t="s">
        <v>41</v>
      </c>
      <c r="E101" s="61">
        <f>SUM(E97:E100)</f>
        <v>0</v>
      </c>
      <c r="F101" s="61">
        <f t="shared" ref="F101:I101" si="44">SUM(F97:F100)</f>
        <v>0</v>
      </c>
      <c r="G101" s="61">
        <f t="shared" si="44"/>
        <v>0</v>
      </c>
      <c r="H101" s="61">
        <f t="shared" si="44"/>
        <v>0</v>
      </c>
      <c r="I101" s="61">
        <f t="shared" si="44"/>
        <v>0</v>
      </c>
      <c r="J101" s="62">
        <f>SUM(J97:J100)</f>
        <v>0</v>
      </c>
    </row>
    <row r="102" spans="2:10" x14ac:dyDescent="0.35">
      <c r="B102" s="180" t="s">
        <v>72</v>
      </c>
      <c r="C102" s="175" t="s">
        <v>48</v>
      </c>
      <c r="D102" s="21">
        <v>2022</v>
      </c>
      <c r="E102" s="40">
        <f>SUM(F102:J102)</f>
        <v>5444.6</v>
      </c>
      <c r="F102" s="57"/>
      <c r="G102" s="57"/>
      <c r="H102" s="57">
        <v>5444.6</v>
      </c>
      <c r="I102" s="57"/>
      <c r="J102" s="58"/>
    </row>
    <row r="103" spans="2:10" x14ac:dyDescent="0.35">
      <c r="B103" s="180"/>
      <c r="C103" s="175"/>
      <c r="D103" s="22">
        <v>2023</v>
      </c>
      <c r="E103" s="43">
        <f>SUM(F103:J103)</f>
        <v>0</v>
      </c>
      <c r="F103" s="59"/>
      <c r="G103" s="59"/>
      <c r="H103" s="59"/>
      <c r="I103" s="59"/>
      <c r="J103" s="60"/>
    </row>
    <row r="104" spans="2:10" x14ac:dyDescent="0.35">
      <c r="B104" s="180"/>
      <c r="C104" s="175"/>
      <c r="D104" s="81">
        <v>2024</v>
      </c>
      <c r="E104" s="43">
        <f>SUM(F104:J104)</f>
        <v>650</v>
      </c>
      <c r="F104" s="84"/>
      <c r="G104" s="84"/>
      <c r="H104" s="84">
        <v>650</v>
      </c>
      <c r="I104" s="84"/>
      <c r="J104" s="85"/>
    </row>
    <row r="105" spans="2:10" x14ac:dyDescent="0.35">
      <c r="B105" s="180"/>
      <c r="C105" s="175"/>
      <c r="D105" s="81">
        <v>2025</v>
      </c>
      <c r="E105" s="103">
        <f t="shared" ref="E105:E106" si="45">SUM(F105:J105)</f>
        <v>22497.9</v>
      </c>
      <c r="F105" s="84"/>
      <c r="G105" s="84"/>
      <c r="H105" s="84">
        <v>22497.9</v>
      </c>
      <c r="I105" s="84"/>
      <c r="J105" s="85"/>
    </row>
    <row r="106" spans="2:10" x14ac:dyDescent="0.35">
      <c r="B106" s="180"/>
      <c r="C106" s="175"/>
      <c r="D106" s="81">
        <v>2026</v>
      </c>
      <c r="E106" s="104">
        <f t="shared" si="45"/>
        <v>8597.7999999999993</v>
      </c>
      <c r="F106" s="84"/>
      <c r="G106" s="84"/>
      <c r="H106" s="84">
        <v>8597.7999999999993</v>
      </c>
      <c r="I106" s="84"/>
      <c r="J106" s="85"/>
    </row>
    <row r="107" spans="2:10" x14ac:dyDescent="0.35">
      <c r="B107" s="180"/>
      <c r="C107" s="175"/>
      <c r="D107" s="81">
        <v>2027</v>
      </c>
      <c r="E107" s="104">
        <f>SUM(F107:J107)</f>
        <v>0</v>
      </c>
      <c r="F107" s="84"/>
      <c r="G107" s="84"/>
      <c r="H107" s="84"/>
      <c r="I107" s="84"/>
      <c r="J107" s="85"/>
    </row>
    <row r="108" spans="2:10" x14ac:dyDescent="0.35">
      <c r="B108" s="180"/>
      <c r="C108" s="175"/>
      <c r="D108" s="23">
        <v>2028</v>
      </c>
      <c r="E108" s="83">
        <f>SUM(F108:J108)</f>
        <v>0</v>
      </c>
      <c r="F108" s="63"/>
      <c r="G108" s="63"/>
      <c r="H108" s="63"/>
      <c r="I108" s="63"/>
      <c r="J108" s="64"/>
    </row>
    <row r="109" spans="2:10" x14ac:dyDescent="0.35">
      <c r="B109" s="180"/>
      <c r="C109" s="175"/>
      <c r="D109" s="37" t="s">
        <v>41</v>
      </c>
      <c r="E109" s="61">
        <f>SUM(E102:E108)</f>
        <v>37190.300000000003</v>
      </c>
      <c r="F109" s="61">
        <f t="shared" ref="F109:I109" si="46">SUM(F102:F108)</f>
        <v>0</v>
      </c>
      <c r="G109" s="61">
        <f t="shared" si="46"/>
        <v>0</v>
      </c>
      <c r="H109" s="61">
        <f t="shared" si="46"/>
        <v>37190.300000000003</v>
      </c>
      <c r="I109" s="61">
        <f t="shared" si="46"/>
        <v>0</v>
      </c>
      <c r="J109" s="62">
        <f>SUM(J102:J108)</f>
        <v>0</v>
      </c>
    </row>
    <row r="110" spans="2:10" ht="22.2" customHeight="1" x14ac:dyDescent="0.35">
      <c r="B110" s="166" t="s">
        <v>122</v>
      </c>
      <c r="C110" s="175" t="s">
        <v>48</v>
      </c>
      <c r="D110" s="81">
        <v>2025</v>
      </c>
      <c r="E110" s="114"/>
      <c r="F110" s="57"/>
      <c r="G110" s="57"/>
      <c r="H110" s="57">
        <v>6418.2</v>
      </c>
      <c r="I110" s="52"/>
      <c r="J110" s="53"/>
    </row>
    <row r="111" spans="2:10" ht="20.399999999999999" customHeight="1" x14ac:dyDescent="0.35">
      <c r="B111" s="167"/>
      <c r="C111" s="175"/>
      <c r="D111" s="81">
        <v>2026</v>
      </c>
      <c r="E111" s="115"/>
      <c r="F111" s="59"/>
      <c r="G111" s="59"/>
      <c r="H111" s="59"/>
      <c r="I111" s="54"/>
      <c r="J111" s="55"/>
    </row>
    <row r="112" spans="2:10" ht="20.399999999999999" customHeight="1" x14ac:dyDescent="0.35">
      <c r="B112" s="167"/>
      <c r="C112" s="175"/>
      <c r="D112" s="23">
        <v>2027</v>
      </c>
      <c r="E112" s="115"/>
      <c r="F112" s="84"/>
      <c r="G112" s="84"/>
      <c r="H112" s="84"/>
      <c r="I112" s="86"/>
      <c r="J112" s="87"/>
    </row>
    <row r="113" spans="2:10" ht="19.8" customHeight="1" x14ac:dyDescent="0.35">
      <c r="B113" s="172"/>
      <c r="C113" s="175"/>
      <c r="D113" s="37" t="s">
        <v>41</v>
      </c>
      <c r="E113" s="61">
        <f>SUM(E110:E112)</f>
        <v>0</v>
      </c>
      <c r="F113" s="61">
        <f>SUM(F110:F112)</f>
        <v>0</v>
      </c>
      <c r="G113" s="61">
        <f t="shared" ref="G113:I113" si="47">SUM(G110:G112)</f>
        <v>0</v>
      </c>
      <c r="H113" s="61">
        <f t="shared" si="47"/>
        <v>6418.2</v>
      </c>
      <c r="I113" s="61">
        <f t="shared" si="47"/>
        <v>0</v>
      </c>
      <c r="J113" s="62">
        <f>SUM(J110:J112)</f>
        <v>0</v>
      </c>
    </row>
    <row r="114" spans="2:10" x14ac:dyDescent="0.35">
      <c r="B114" s="180" t="s">
        <v>91</v>
      </c>
      <c r="C114" s="175" t="s">
        <v>111</v>
      </c>
      <c r="D114" s="22">
        <v>2023</v>
      </c>
      <c r="E114" s="43">
        <f>SUM(F114:J114)</f>
        <v>1703.1</v>
      </c>
      <c r="F114" s="59"/>
      <c r="G114" s="59"/>
      <c r="H114" s="59">
        <v>1703.1</v>
      </c>
      <c r="I114" s="59"/>
      <c r="J114" s="60"/>
    </row>
    <row r="115" spans="2:10" x14ac:dyDescent="0.35">
      <c r="B115" s="180"/>
      <c r="C115" s="175"/>
      <c r="D115" s="81">
        <v>2024</v>
      </c>
      <c r="E115" s="43">
        <f>SUM(F115:J115)</f>
        <v>1146.8</v>
      </c>
      <c r="F115" s="84"/>
      <c r="G115" s="84"/>
      <c r="H115" s="84">
        <v>1146.8</v>
      </c>
      <c r="I115" s="84"/>
      <c r="J115" s="85"/>
    </row>
    <row r="116" spans="2:10" x14ac:dyDescent="0.35">
      <c r="B116" s="180"/>
      <c r="C116" s="175"/>
      <c r="D116" s="81">
        <v>2025</v>
      </c>
      <c r="E116" s="103">
        <f t="shared" ref="E116" si="48">SUM(F116:J116)</f>
        <v>1315.6</v>
      </c>
      <c r="F116" s="84"/>
      <c r="G116" s="84"/>
      <c r="H116" s="84">
        <v>1315.6</v>
      </c>
      <c r="I116" s="84"/>
      <c r="J116" s="85"/>
    </row>
    <row r="117" spans="2:10" x14ac:dyDescent="0.35">
      <c r="B117" s="180"/>
      <c r="C117" s="175"/>
      <c r="D117" s="81">
        <v>2026</v>
      </c>
      <c r="E117" s="104">
        <f>SUM(F117:J117)</f>
        <v>1403.7</v>
      </c>
      <c r="F117" s="84"/>
      <c r="G117" s="84"/>
      <c r="H117" s="84">
        <v>1403.7</v>
      </c>
      <c r="I117" s="84"/>
      <c r="J117" s="85"/>
    </row>
    <row r="118" spans="2:10" x14ac:dyDescent="0.35">
      <c r="B118" s="180"/>
      <c r="C118" s="175"/>
      <c r="D118" s="81">
        <v>2027</v>
      </c>
      <c r="E118" s="104">
        <f>SUM(F118:J118)</f>
        <v>1403.7</v>
      </c>
      <c r="F118" s="84"/>
      <c r="G118" s="84"/>
      <c r="H118" s="84">
        <v>1403.7</v>
      </c>
      <c r="I118" s="84"/>
      <c r="J118" s="85"/>
    </row>
    <row r="119" spans="2:10" x14ac:dyDescent="0.35">
      <c r="B119" s="180"/>
      <c r="C119" s="175"/>
      <c r="D119" s="23">
        <v>2028</v>
      </c>
      <c r="E119" s="83">
        <f>SUM(F119:J119)</f>
        <v>1403.7</v>
      </c>
      <c r="F119" s="63"/>
      <c r="G119" s="63"/>
      <c r="H119" s="63">
        <v>1403.7</v>
      </c>
      <c r="I119" s="63"/>
      <c r="J119" s="64"/>
    </row>
    <row r="120" spans="2:10" ht="19.95" customHeight="1" x14ac:dyDescent="0.35">
      <c r="B120" s="180"/>
      <c r="C120" s="175"/>
      <c r="D120" s="37" t="s">
        <v>41</v>
      </c>
      <c r="E120" s="61">
        <f>SUM(E114:E119)</f>
        <v>8376.6</v>
      </c>
      <c r="F120" s="61">
        <f t="shared" ref="F120:I120" si="49">SUM(F114:F119)</f>
        <v>0</v>
      </c>
      <c r="G120" s="61">
        <f t="shared" si="49"/>
        <v>0</v>
      </c>
      <c r="H120" s="61">
        <f t="shared" si="49"/>
        <v>8376.6</v>
      </c>
      <c r="I120" s="61">
        <f t="shared" si="49"/>
        <v>0</v>
      </c>
      <c r="J120" s="62">
        <f>SUM(J114:J119)</f>
        <v>0</v>
      </c>
    </row>
    <row r="121" spans="2:10" ht="20.399999999999999" customHeight="1" x14ac:dyDescent="0.35">
      <c r="B121" s="180" t="s">
        <v>109</v>
      </c>
      <c r="C121" s="175" t="s">
        <v>48</v>
      </c>
      <c r="D121" s="22">
        <v>2023</v>
      </c>
      <c r="E121" s="43">
        <f>SUM(F121:J121)</f>
        <v>2726.8</v>
      </c>
      <c r="F121" s="59"/>
      <c r="G121" s="59"/>
      <c r="H121" s="59">
        <v>2726.8</v>
      </c>
      <c r="I121" s="59"/>
      <c r="J121" s="60"/>
    </row>
    <row r="122" spans="2:10" ht="18.600000000000001" customHeight="1" x14ac:dyDescent="0.35">
      <c r="B122" s="180"/>
      <c r="C122" s="175"/>
      <c r="D122" s="81">
        <v>2024</v>
      </c>
      <c r="E122" s="43">
        <f>SUM(F122:J122)</f>
        <v>0</v>
      </c>
      <c r="F122" s="84"/>
      <c r="G122" s="84"/>
      <c r="H122" s="84"/>
      <c r="I122" s="84"/>
      <c r="J122" s="85"/>
    </row>
    <row r="123" spans="2:10" ht="18.600000000000001" customHeight="1" x14ac:dyDescent="0.35">
      <c r="B123" s="180"/>
      <c r="C123" s="175"/>
      <c r="D123" s="81">
        <v>2025</v>
      </c>
      <c r="E123" s="103">
        <f t="shared" ref="E123" si="50">SUM(F123:J123)</f>
        <v>0</v>
      </c>
      <c r="F123" s="84"/>
      <c r="G123" s="84"/>
      <c r="H123" s="84"/>
      <c r="I123" s="84"/>
      <c r="J123" s="85"/>
    </row>
    <row r="124" spans="2:10" ht="18.600000000000001" customHeight="1" x14ac:dyDescent="0.35">
      <c r="B124" s="180"/>
      <c r="C124" s="175"/>
      <c r="D124" s="81">
        <v>2026</v>
      </c>
      <c r="E124" s="104">
        <f>SUM(F124:J124)</f>
        <v>0</v>
      </c>
      <c r="F124" s="84"/>
      <c r="G124" s="84"/>
      <c r="H124" s="84"/>
      <c r="I124" s="84"/>
      <c r="J124" s="85"/>
    </row>
    <row r="125" spans="2:10" x14ac:dyDescent="0.35">
      <c r="B125" s="180"/>
      <c r="C125" s="175"/>
      <c r="D125" s="81">
        <v>2027</v>
      </c>
      <c r="E125" s="104">
        <f>SUM(F125:J125)</f>
        <v>0</v>
      </c>
      <c r="F125" s="84"/>
      <c r="G125" s="84"/>
      <c r="H125" s="84"/>
      <c r="I125" s="84"/>
      <c r="J125" s="85"/>
    </row>
    <row r="126" spans="2:10" x14ac:dyDescent="0.35">
      <c r="B126" s="180"/>
      <c r="C126" s="175"/>
      <c r="D126" s="23">
        <v>2028</v>
      </c>
      <c r="E126" s="83">
        <f>SUM(F126:J126)</f>
        <v>0</v>
      </c>
      <c r="F126" s="63"/>
      <c r="G126" s="63"/>
      <c r="H126" s="63"/>
      <c r="I126" s="63"/>
      <c r="J126" s="64"/>
    </row>
    <row r="127" spans="2:10" x14ac:dyDescent="0.35">
      <c r="B127" s="180"/>
      <c r="C127" s="175"/>
      <c r="D127" s="37" t="s">
        <v>41</v>
      </c>
      <c r="E127" s="61">
        <f>SUM(E121:E126)</f>
        <v>2726.8</v>
      </c>
      <c r="F127" s="61">
        <f t="shared" ref="F127:I127" si="51">SUM(F121:F126)</f>
        <v>0</v>
      </c>
      <c r="G127" s="61">
        <f t="shared" si="51"/>
        <v>0</v>
      </c>
      <c r="H127" s="61">
        <f t="shared" si="51"/>
        <v>2726.8</v>
      </c>
      <c r="I127" s="61">
        <f t="shared" si="51"/>
        <v>0</v>
      </c>
      <c r="J127" s="62">
        <f>SUM(J121:J126)</f>
        <v>0</v>
      </c>
    </row>
    <row r="128" spans="2:10" ht="18" customHeight="1" x14ac:dyDescent="0.35">
      <c r="B128" s="177" t="s">
        <v>51</v>
      </c>
      <c r="C128" s="178"/>
      <c r="D128" s="178"/>
      <c r="E128" s="178"/>
      <c r="F128" s="178"/>
      <c r="G128" s="178"/>
      <c r="H128" s="178"/>
      <c r="I128" s="178"/>
      <c r="J128" s="179"/>
    </row>
    <row r="129" spans="2:10" ht="21.6" customHeight="1" x14ac:dyDescent="0.35">
      <c r="B129" s="180" t="s">
        <v>41</v>
      </c>
      <c r="C129" s="175" t="s">
        <v>106</v>
      </c>
      <c r="D129" s="21">
        <v>2022</v>
      </c>
      <c r="E129" s="40">
        <f>SUM(F129:J129)</f>
        <v>1133.5</v>
      </c>
      <c r="F129" s="57">
        <f>F137+F141+F145</f>
        <v>0</v>
      </c>
      <c r="G129" s="57">
        <f t="shared" ref="G129:J129" si="52">G137+G141+G145</f>
        <v>0</v>
      </c>
      <c r="H129" s="57">
        <f t="shared" si="52"/>
        <v>1133.5</v>
      </c>
      <c r="I129" s="57">
        <f t="shared" si="52"/>
        <v>0</v>
      </c>
      <c r="J129" s="58">
        <f t="shared" si="52"/>
        <v>0</v>
      </c>
    </row>
    <row r="130" spans="2:10" ht="20.399999999999999" customHeight="1" x14ac:dyDescent="0.35">
      <c r="B130" s="180"/>
      <c r="C130" s="175"/>
      <c r="D130" s="22">
        <v>2023</v>
      </c>
      <c r="E130" s="43">
        <f>SUM(F130:J130)</f>
        <v>1232.5999999999999</v>
      </c>
      <c r="F130" s="59">
        <f>F138+F142+F146+F153+F160</f>
        <v>0</v>
      </c>
      <c r="G130" s="59">
        <f t="shared" ref="G130:J130" si="53">G138+G142+G146+G153+G160</f>
        <v>0</v>
      </c>
      <c r="H130" s="59">
        <f t="shared" si="53"/>
        <v>1232.5999999999999</v>
      </c>
      <c r="I130" s="59">
        <f t="shared" si="53"/>
        <v>0</v>
      </c>
      <c r="J130" s="60">
        <f t="shared" si="53"/>
        <v>0</v>
      </c>
    </row>
    <row r="131" spans="2:10" ht="22.2" customHeight="1" x14ac:dyDescent="0.35">
      <c r="B131" s="180"/>
      <c r="C131" s="175"/>
      <c r="D131" s="81">
        <v>2024</v>
      </c>
      <c r="E131" s="43">
        <f>SUM(F131:J131)</f>
        <v>1887</v>
      </c>
      <c r="F131" s="59">
        <f>F139+F143+F147+F154+F161</f>
        <v>0</v>
      </c>
      <c r="G131" s="59">
        <f t="shared" ref="G131:J131" si="54">G139+G143+G147+G154+G161</f>
        <v>0</v>
      </c>
      <c r="H131" s="59">
        <f>H139+H143+H147+H154+H161</f>
        <v>1887</v>
      </c>
      <c r="I131" s="59">
        <f t="shared" si="54"/>
        <v>0</v>
      </c>
      <c r="J131" s="60">
        <f t="shared" si="54"/>
        <v>0</v>
      </c>
    </row>
    <row r="132" spans="2:10" ht="22.95" customHeight="1" x14ac:dyDescent="0.35">
      <c r="B132" s="180"/>
      <c r="C132" s="175"/>
      <c r="D132" s="81">
        <v>2025</v>
      </c>
      <c r="E132" s="103">
        <f t="shared" ref="E132" si="55">SUM(F132:J132)</f>
        <v>19165.7</v>
      </c>
      <c r="F132" s="84">
        <f>F148+F155+F162+F167</f>
        <v>0</v>
      </c>
      <c r="G132" s="84">
        <f t="shared" ref="G132:J132" si="56">G148+G155+G162+G167</f>
        <v>0</v>
      </c>
      <c r="H132" s="84">
        <f t="shared" si="56"/>
        <v>19165.7</v>
      </c>
      <c r="I132" s="84">
        <f t="shared" si="56"/>
        <v>0</v>
      </c>
      <c r="J132" s="85">
        <f t="shared" si="56"/>
        <v>0</v>
      </c>
    </row>
    <row r="133" spans="2:10" ht="22.95" customHeight="1" x14ac:dyDescent="0.35">
      <c r="B133" s="180"/>
      <c r="C133" s="175"/>
      <c r="D133" s="81">
        <v>2026</v>
      </c>
      <c r="E133" s="104">
        <f>SUM(F133:J133)</f>
        <v>1696</v>
      </c>
      <c r="F133" s="84">
        <f t="shared" ref="F133:J133" si="57">F149+F156+F163+F168</f>
        <v>0</v>
      </c>
      <c r="G133" s="84">
        <f t="shared" si="57"/>
        <v>0</v>
      </c>
      <c r="H133" s="84">
        <f t="shared" si="57"/>
        <v>1696</v>
      </c>
      <c r="I133" s="84">
        <f t="shared" si="57"/>
        <v>0</v>
      </c>
      <c r="J133" s="85">
        <f t="shared" si="57"/>
        <v>0</v>
      </c>
    </row>
    <row r="134" spans="2:10" ht="22.95" customHeight="1" x14ac:dyDescent="0.35">
      <c r="B134" s="180"/>
      <c r="C134" s="175"/>
      <c r="D134" s="81">
        <v>2027</v>
      </c>
      <c r="E134" s="104">
        <f>SUM(F134:J134)</f>
        <v>1696</v>
      </c>
      <c r="F134" s="84">
        <f>F150+F157+F164+F169</f>
        <v>0</v>
      </c>
      <c r="G134" s="84">
        <f t="shared" ref="G134:I134" si="58">G150+G157+G164+G169</f>
        <v>0</v>
      </c>
      <c r="H134" s="84">
        <f t="shared" si="58"/>
        <v>1696</v>
      </c>
      <c r="I134" s="84">
        <f t="shared" si="58"/>
        <v>0</v>
      </c>
      <c r="J134" s="85">
        <f>J150+J157+J164+J169</f>
        <v>0</v>
      </c>
    </row>
    <row r="135" spans="2:10" ht="22.95" customHeight="1" x14ac:dyDescent="0.35">
      <c r="B135" s="180"/>
      <c r="C135" s="175"/>
      <c r="D135" s="23">
        <v>2028</v>
      </c>
      <c r="E135" s="83">
        <f>SUM(F135:J135)</f>
        <v>1696</v>
      </c>
      <c r="F135" s="84">
        <f>F151+F158+F165+F170</f>
        <v>0</v>
      </c>
      <c r="G135" s="84">
        <f t="shared" ref="G135:I135" si="59">G151+G158+G165+G170</f>
        <v>0</v>
      </c>
      <c r="H135" s="84">
        <f t="shared" si="59"/>
        <v>1696</v>
      </c>
      <c r="I135" s="84">
        <f t="shared" si="59"/>
        <v>0</v>
      </c>
      <c r="J135" s="64">
        <f>J151+J158+J165+J170</f>
        <v>0</v>
      </c>
    </row>
    <row r="136" spans="2:10" ht="23.4" customHeight="1" x14ac:dyDescent="0.35">
      <c r="B136" s="180"/>
      <c r="C136" s="175"/>
      <c r="D136" s="37" t="s">
        <v>41</v>
      </c>
      <c r="E136" s="61">
        <f>SUM(E129:E135)</f>
        <v>28506.800000000003</v>
      </c>
      <c r="F136" s="61">
        <f t="shared" ref="F136:I136" si="60">SUM(F129:F135)</f>
        <v>0</v>
      </c>
      <c r="G136" s="61">
        <f t="shared" si="60"/>
        <v>0</v>
      </c>
      <c r="H136" s="61">
        <f t="shared" si="60"/>
        <v>28506.800000000003</v>
      </c>
      <c r="I136" s="61">
        <f t="shared" si="60"/>
        <v>0</v>
      </c>
      <c r="J136" s="62">
        <f>SUM(J129:J135)</f>
        <v>0</v>
      </c>
    </row>
    <row r="137" spans="2:10" x14ac:dyDescent="0.35">
      <c r="B137" s="166" t="s">
        <v>52</v>
      </c>
      <c r="C137" s="175" t="s">
        <v>45</v>
      </c>
      <c r="D137" s="21">
        <v>2022</v>
      </c>
      <c r="E137" s="40">
        <f>SUM(F137:J137)</f>
        <v>173.2</v>
      </c>
      <c r="F137" s="57"/>
      <c r="G137" s="57"/>
      <c r="H137" s="57">
        <v>173.2</v>
      </c>
      <c r="I137" s="57"/>
      <c r="J137" s="58"/>
    </row>
    <row r="138" spans="2:10" x14ac:dyDescent="0.35">
      <c r="B138" s="167"/>
      <c r="C138" s="175"/>
      <c r="D138" s="22">
        <v>2023</v>
      </c>
      <c r="E138" s="43">
        <f>SUM(F138:J138)</f>
        <v>0</v>
      </c>
      <c r="F138" s="59"/>
      <c r="G138" s="59"/>
      <c r="H138" s="59"/>
      <c r="I138" s="59"/>
      <c r="J138" s="60"/>
    </row>
    <row r="139" spans="2:10" x14ac:dyDescent="0.35">
      <c r="B139" s="167"/>
      <c r="C139" s="175"/>
      <c r="D139" s="81">
        <v>2024</v>
      </c>
      <c r="E139" s="43">
        <f>SUM(F139:J139)</f>
        <v>0</v>
      </c>
      <c r="F139" s="84"/>
      <c r="G139" s="84"/>
      <c r="H139" s="84"/>
      <c r="I139" s="84"/>
      <c r="J139" s="85"/>
    </row>
    <row r="140" spans="2:10" x14ac:dyDescent="0.35">
      <c r="B140" s="172"/>
      <c r="C140" s="175"/>
      <c r="D140" s="37" t="s">
        <v>41</v>
      </c>
      <c r="E140" s="61">
        <f t="shared" ref="E140:J140" si="61">SUM(E137:E139)</f>
        <v>173.2</v>
      </c>
      <c r="F140" s="61">
        <f t="shared" si="61"/>
        <v>0</v>
      </c>
      <c r="G140" s="61">
        <f t="shared" si="61"/>
        <v>0</v>
      </c>
      <c r="H140" s="61">
        <f t="shared" si="61"/>
        <v>173.2</v>
      </c>
      <c r="I140" s="61">
        <f t="shared" si="61"/>
        <v>0</v>
      </c>
      <c r="J140" s="62">
        <f t="shared" si="61"/>
        <v>0</v>
      </c>
    </row>
    <row r="141" spans="2:10" ht="25.2" customHeight="1" x14ac:dyDescent="0.35">
      <c r="B141" s="166" t="s">
        <v>53</v>
      </c>
      <c r="C141" s="175" t="s">
        <v>40</v>
      </c>
      <c r="D141" s="21">
        <v>2022</v>
      </c>
      <c r="E141" s="40">
        <f>SUM(F141:J141)</f>
        <v>843.9</v>
      </c>
      <c r="F141" s="57"/>
      <c r="G141" s="57"/>
      <c r="H141" s="57">
        <v>843.9</v>
      </c>
      <c r="I141" s="57"/>
      <c r="J141" s="58"/>
    </row>
    <row r="142" spans="2:10" ht="25.2" customHeight="1" x14ac:dyDescent="0.35">
      <c r="B142" s="167"/>
      <c r="C142" s="175"/>
      <c r="D142" s="22">
        <v>2023</v>
      </c>
      <c r="E142" s="43">
        <f>SUM(F142:J142)</f>
        <v>0</v>
      </c>
      <c r="F142" s="59"/>
      <c r="G142" s="59"/>
      <c r="H142" s="59"/>
      <c r="I142" s="59"/>
      <c r="J142" s="60"/>
    </row>
    <row r="143" spans="2:10" ht="25.2" customHeight="1" x14ac:dyDescent="0.35">
      <c r="B143" s="167"/>
      <c r="C143" s="175"/>
      <c r="D143" s="81">
        <v>2024</v>
      </c>
      <c r="E143" s="43">
        <f>SUM(F143:J143)</f>
        <v>0</v>
      </c>
      <c r="F143" s="84"/>
      <c r="G143" s="84"/>
      <c r="H143" s="84"/>
      <c r="I143" s="84"/>
      <c r="J143" s="85"/>
    </row>
    <row r="144" spans="2:10" ht="25.2" customHeight="1" x14ac:dyDescent="0.35">
      <c r="B144" s="172"/>
      <c r="C144" s="175"/>
      <c r="D144" s="37" t="s">
        <v>41</v>
      </c>
      <c r="E144" s="61">
        <f t="shared" ref="E144:J144" si="62">SUM(E141:E143)</f>
        <v>843.9</v>
      </c>
      <c r="F144" s="61">
        <f t="shared" si="62"/>
        <v>0</v>
      </c>
      <c r="G144" s="61">
        <f t="shared" si="62"/>
        <v>0</v>
      </c>
      <c r="H144" s="61">
        <f t="shared" si="62"/>
        <v>843.9</v>
      </c>
      <c r="I144" s="61">
        <f t="shared" si="62"/>
        <v>0</v>
      </c>
      <c r="J144" s="62">
        <f t="shared" si="62"/>
        <v>0</v>
      </c>
    </row>
    <row r="145" spans="2:10" x14ac:dyDescent="0.35">
      <c r="B145" s="166" t="s">
        <v>54</v>
      </c>
      <c r="C145" s="175" t="s">
        <v>105</v>
      </c>
      <c r="D145" s="21">
        <v>2022</v>
      </c>
      <c r="E145" s="43">
        <f t="shared" ref="E145:E150" si="63">SUM(F145:J145)</f>
        <v>116.4</v>
      </c>
      <c r="F145" s="57"/>
      <c r="G145" s="57"/>
      <c r="H145" s="57">
        <v>116.4</v>
      </c>
      <c r="I145" s="57"/>
      <c r="J145" s="58"/>
    </row>
    <row r="146" spans="2:10" x14ac:dyDescent="0.35">
      <c r="B146" s="167"/>
      <c r="C146" s="175"/>
      <c r="D146" s="22">
        <v>2023</v>
      </c>
      <c r="E146" s="43">
        <f t="shared" si="63"/>
        <v>127.7</v>
      </c>
      <c r="F146" s="59"/>
      <c r="G146" s="59"/>
      <c r="H146" s="59">
        <v>127.7</v>
      </c>
      <c r="I146" s="59"/>
      <c r="J146" s="60"/>
    </row>
    <row r="147" spans="2:10" x14ac:dyDescent="0.35">
      <c r="B147" s="167"/>
      <c r="C147" s="175"/>
      <c r="D147" s="81">
        <v>2024</v>
      </c>
      <c r="E147" s="43">
        <f t="shared" si="63"/>
        <v>483.9</v>
      </c>
      <c r="F147" s="84"/>
      <c r="G147" s="84"/>
      <c r="H147" s="84">
        <v>483.9</v>
      </c>
      <c r="I147" s="84"/>
      <c r="J147" s="85"/>
    </row>
    <row r="148" spans="2:10" x14ac:dyDescent="0.35">
      <c r="B148" s="167"/>
      <c r="C148" s="175"/>
      <c r="D148" s="81">
        <v>2025</v>
      </c>
      <c r="E148" s="103">
        <f t="shared" si="63"/>
        <v>0</v>
      </c>
      <c r="F148" s="84"/>
      <c r="G148" s="84"/>
      <c r="H148" s="84"/>
      <c r="I148" s="84"/>
      <c r="J148" s="85"/>
    </row>
    <row r="149" spans="2:10" x14ac:dyDescent="0.35">
      <c r="B149" s="167"/>
      <c r="C149" s="175"/>
      <c r="D149" s="81">
        <v>2026</v>
      </c>
      <c r="E149" s="104">
        <f t="shared" si="63"/>
        <v>0</v>
      </c>
      <c r="F149" s="84"/>
      <c r="G149" s="84"/>
      <c r="H149" s="84"/>
      <c r="I149" s="84"/>
      <c r="J149" s="85"/>
    </row>
    <row r="150" spans="2:10" x14ac:dyDescent="0.35">
      <c r="B150" s="167"/>
      <c r="C150" s="175"/>
      <c r="D150" s="81">
        <v>2027</v>
      </c>
      <c r="E150" s="104">
        <f t="shared" si="63"/>
        <v>0</v>
      </c>
      <c r="F150" s="84"/>
      <c r="G150" s="84"/>
      <c r="H150" s="84"/>
      <c r="I150" s="84"/>
      <c r="J150" s="85"/>
    </row>
    <row r="151" spans="2:10" x14ac:dyDescent="0.35">
      <c r="B151" s="167"/>
      <c r="C151" s="175"/>
      <c r="D151" s="23">
        <v>2028</v>
      </c>
      <c r="E151" s="83">
        <f>SUM(F151:J151)</f>
        <v>0</v>
      </c>
      <c r="F151" s="63"/>
      <c r="G151" s="63"/>
      <c r="H151" s="63"/>
      <c r="I151" s="63"/>
      <c r="J151" s="64"/>
    </row>
    <row r="152" spans="2:10" x14ac:dyDescent="0.35">
      <c r="B152" s="172"/>
      <c r="C152" s="175"/>
      <c r="D152" s="37" t="s">
        <v>41</v>
      </c>
      <c r="E152" s="61">
        <f>SUM(E145:E151)</f>
        <v>728</v>
      </c>
      <c r="F152" s="61">
        <f t="shared" ref="F152:I152" si="64">SUM(F145:F151)</f>
        <v>0</v>
      </c>
      <c r="G152" s="61">
        <f t="shared" si="64"/>
        <v>0</v>
      </c>
      <c r="H152" s="61">
        <f t="shared" si="64"/>
        <v>728</v>
      </c>
      <c r="I152" s="61">
        <f t="shared" si="64"/>
        <v>0</v>
      </c>
      <c r="J152" s="62">
        <f>SUM(J145:J151)</f>
        <v>0</v>
      </c>
    </row>
    <row r="153" spans="2:10" x14ac:dyDescent="0.35">
      <c r="B153" s="167" t="s">
        <v>88</v>
      </c>
      <c r="C153" s="175" t="s">
        <v>45</v>
      </c>
      <c r="D153" s="22">
        <v>2023</v>
      </c>
      <c r="E153" s="43">
        <f>SUM(F153:J153)</f>
        <v>261</v>
      </c>
      <c r="F153" s="59"/>
      <c r="G153" s="59"/>
      <c r="H153" s="59">
        <v>261</v>
      </c>
      <c r="I153" s="59"/>
      <c r="J153" s="60"/>
    </row>
    <row r="154" spans="2:10" x14ac:dyDescent="0.35">
      <c r="B154" s="167"/>
      <c r="C154" s="175"/>
      <c r="D154" s="81">
        <v>2024</v>
      </c>
      <c r="E154" s="43">
        <f>SUM(F154:J154)</f>
        <v>559.20000000000005</v>
      </c>
      <c r="F154" s="84"/>
      <c r="G154" s="84"/>
      <c r="H154" s="84">
        <v>559.20000000000005</v>
      </c>
      <c r="I154" s="84"/>
      <c r="J154" s="85"/>
    </row>
    <row r="155" spans="2:10" x14ac:dyDescent="0.35">
      <c r="B155" s="167"/>
      <c r="C155" s="175"/>
      <c r="D155" s="81">
        <v>2025</v>
      </c>
      <c r="E155" s="103">
        <f t="shared" ref="E155" si="65">SUM(F155:J155)</f>
        <v>5055.5</v>
      </c>
      <c r="F155" s="84"/>
      <c r="G155" s="84"/>
      <c r="H155" s="84">
        <v>5055.5</v>
      </c>
      <c r="I155" s="84"/>
      <c r="J155" s="85"/>
    </row>
    <row r="156" spans="2:10" x14ac:dyDescent="0.35">
      <c r="B156" s="167"/>
      <c r="C156" s="175"/>
      <c r="D156" s="81">
        <v>2026</v>
      </c>
      <c r="E156" s="104">
        <f>SUM(F156:J156)</f>
        <v>809.2</v>
      </c>
      <c r="F156" s="84"/>
      <c r="G156" s="84"/>
      <c r="H156" s="84">
        <v>809.2</v>
      </c>
      <c r="I156" s="84"/>
      <c r="J156" s="85"/>
    </row>
    <row r="157" spans="2:10" x14ac:dyDescent="0.35">
      <c r="B157" s="167"/>
      <c r="C157" s="175"/>
      <c r="D157" s="81">
        <v>2027</v>
      </c>
      <c r="E157" s="104">
        <f>SUM(F157:J157)</f>
        <v>809.2</v>
      </c>
      <c r="F157" s="84"/>
      <c r="G157" s="84"/>
      <c r="H157" s="84">
        <v>809.2</v>
      </c>
      <c r="I157" s="84"/>
      <c r="J157" s="85"/>
    </row>
    <row r="158" spans="2:10" x14ac:dyDescent="0.35">
      <c r="B158" s="167"/>
      <c r="C158" s="175"/>
      <c r="D158" s="23">
        <v>2028</v>
      </c>
      <c r="E158" s="83">
        <f>SUM(F158:J158)</f>
        <v>809.2</v>
      </c>
      <c r="F158" s="63"/>
      <c r="G158" s="63"/>
      <c r="H158" s="63">
        <v>809.2</v>
      </c>
      <c r="I158" s="63"/>
      <c r="J158" s="64"/>
    </row>
    <row r="159" spans="2:10" x14ac:dyDescent="0.35">
      <c r="B159" s="172"/>
      <c r="C159" s="175"/>
      <c r="D159" s="37" t="s">
        <v>41</v>
      </c>
      <c r="E159" s="61">
        <f>SUM(E153:E158)</f>
        <v>8303.2999999999993</v>
      </c>
      <c r="F159" s="61">
        <f t="shared" ref="F159:I159" si="66">SUM(F153:F158)</f>
        <v>0</v>
      </c>
      <c r="G159" s="61">
        <f t="shared" si="66"/>
        <v>0</v>
      </c>
      <c r="H159" s="61">
        <f t="shared" si="66"/>
        <v>8303.2999999999993</v>
      </c>
      <c r="I159" s="61">
        <f t="shared" si="66"/>
        <v>0</v>
      </c>
      <c r="J159" s="62">
        <f>SUM(J153:J158)</f>
        <v>0</v>
      </c>
    </row>
    <row r="160" spans="2:10" x14ac:dyDescent="0.35">
      <c r="B160" s="167" t="s">
        <v>89</v>
      </c>
      <c r="C160" s="175" t="s">
        <v>90</v>
      </c>
      <c r="D160" s="22">
        <v>2023</v>
      </c>
      <c r="E160" s="43">
        <f>SUM(F160:J160)</f>
        <v>843.9</v>
      </c>
      <c r="F160" s="59"/>
      <c r="G160" s="59"/>
      <c r="H160" s="59">
        <v>843.9</v>
      </c>
      <c r="I160" s="59"/>
      <c r="J160" s="60"/>
    </row>
    <row r="161" spans="2:10" x14ac:dyDescent="0.35">
      <c r="B161" s="167"/>
      <c r="C161" s="175"/>
      <c r="D161" s="81">
        <v>2024</v>
      </c>
      <c r="E161" s="43">
        <f>SUM(F161:J161)</f>
        <v>843.9</v>
      </c>
      <c r="F161" s="84"/>
      <c r="G161" s="84"/>
      <c r="H161" s="84">
        <v>843.9</v>
      </c>
      <c r="I161" s="84"/>
      <c r="J161" s="85"/>
    </row>
    <row r="162" spans="2:10" x14ac:dyDescent="0.35">
      <c r="B162" s="167"/>
      <c r="C162" s="175"/>
      <c r="D162" s="81">
        <v>2025</v>
      </c>
      <c r="E162" s="103">
        <f t="shared" ref="E162" si="67">SUM(F162:J162)</f>
        <v>867.2</v>
      </c>
      <c r="F162" s="84"/>
      <c r="G162" s="84"/>
      <c r="H162" s="84">
        <v>867.2</v>
      </c>
      <c r="I162" s="84"/>
      <c r="J162" s="85"/>
    </row>
    <row r="163" spans="2:10" x14ac:dyDescent="0.35">
      <c r="B163" s="167"/>
      <c r="C163" s="175"/>
      <c r="D163" s="81">
        <v>2026</v>
      </c>
      <c r="E163" s="104">
        <f>SUM(F163:J163)</f>
        <v>886.8</v>
      </c>
      <c r="F163" s="84"/>
      <c r="G163" s="84"/>
      <c r="H163" s="84">
        <v>886.8</v>
      </c>
      <c r="I163" s="84"/>
      <c r="J163" s="85"/>
    </row>
    <row r="164" spans="2:10" x14ac:dyDescent="0.35">
      <c r="B164" s="167"/>
      <c r="C164" s="175"/>
      <c r="D164" s="81">
        <v>2027</v>
      </c>
      <c r="E164" s="104">
        <f>SUM(F164:J164)</f>
        <v>886.8</v>
      </c>
      <c r="F164" s="84"/>
      <c r="G164" s="84"/>
      <c r="H164" s="84">
        <v>886.8</v>
      </c>
      <c r="I164" s="84"/>
      <c r="J164" s="85"/>
    </row>
    <row r="165" spans="2:10" x14ac:dyDescent="0.35">
      <c r="B165" s="167"/>
      <c r="C165" s="175"/>
      <c r="D165" s="23">
        <v>2028</v>
      </c>
      <c r="E165" s="83">
        <f>SUM(F165:J165)</f>
        <v>886.8</v>
      </c>
      <c r="F165" s="63"/>
      <c r="G165" s="63"/>
      <c r="H165" s="63">
        <v>886.8</v>
      </c>
      <c r="I165" s="63"/>
      <c r="J165" s="64"/>
    </row>
    <row r="166" spans="2:10" x14ac:dyDescent="0.35">
      <c r="B166" s="172"/>
      <c r="C166" s="175"/>
      <c r="D166" s="37" t="s">
        <v>41</v>
      </c>
      <c r="E166" s="61">
        <f>SUM(E160:E165)</f>
        <v>5215.4000000000005</v>
      </c>
      <c r="F166" s="61">
        <f t="shared" ref="F166:I166" si="68">SUM(F160:F165)</f>
        <v>0</v>
      </c>
      <c r="G166" s="61">
        <f t="shared" si="68"/>
        <v>0</v>
      </c>
      <c r="H166" s="61">
        <f t="shared" si="68"/>
        <v>5215.4000000000005</v>
      </c>
      <c r="I166" s="61">
        <f t="shared" si="68"/>
        <v>0</v>
      </c>
      <c r="J166" s="62">
        <f>SUM(J160:J165)</f>
        <v>0</v>
      </c>
    </row>
    <row r="167" spans="2:10" x14ac:dyDescent="0.35">
      <c r="B167" s="166" t="s">
        <v>117</v>
      </c>
      <c r="C167" s="175" t="s">
        <v>118</v>
      </c>
      <c r="D167" s="21">
        <v>2025</v>
      </c>
      <c r="E167" s="41">
        <f>SUM(F167:J167)</f>
        <v>13243</v>
      </c>
      <c r="F167" s="57"/>
      <c r="G167" s="57"/>
      <c r="H167" s="57">
        <v>13243</v>
      </c>
      <c r="I167" s="57"/>
      <c r="J167" s="58"/>
    </row>
    <row r="168" spans="2:10" x14ac:dyDescent="0.35">
      <c r="B168" s="167"/>
      <c r="C168" s="175"/>
      <c r="D168" s="22">
        <v>2026</v>
      </c>
      <c r="E168" s="43">
        <f t="shared" ref="E168" si="69">SUM(F168:J168)</f>
        <v>0</v>
      </c>
      <c r="F168" s="59"/>
      <c r="G168" s="59"/>
      <c r="H168" s="59"/>
      <c r="I168" s="59"/>
      <c r="J168" s="60"/>
    </row>
    <row r="169" spans="2:10" x14ac:dyDescent="0.35">
      <c r="B169" s="167"/>
      <c r="C169" s="175"/>
      <c r="D169" s="81">
        <v>2027</v>
      </c>
      <c r="E169" s="104">
        <f>SUM(F169:J169)</f>
        <v>0</v>
      </c>
      <c r="F169" s="84"/>
      <c r="G169" s="84"/>
      <c r="H169" s="84"/>
      <c r="I169" s="84"/>
      <c r="J169" s="85"/>
    </row>
    <row r="170" spans="2:10" x14ac:dyDescent="0.35">
      <c r="B170" s="167"/>
      <c r="C170" s="175"/>
      <c r="D170" s="23">
        <v>2028</v>
      </c>
      <c r="E170" s="104">
        <f>SUM(F170:J170)</f>
        <v>0</v>
      </c>
      <c r="F170" s="63"/>
      <c r="G170" s="63"/>
      <c r="H170" s="63"/>
      <c r="I170" s="63"/>
      <c r="J170" s="64"/>
    </row>
    <row r="171" spans="2:10" x14ac:dyDescent="0.35">
      <c r="B171" s="172"/>
      <c r="C171" s="175"/>
      <c r="D171" s="37" t="s">
        <v>41</v>
      </c>
      <c r="E171" s="61">
        <f>SUM(E167:E170)</f>
        <v>13243</v>
      </c>
      <c r="F171" s="61">
        <f t="shared" ref="F171:I171" si="70">SUM(F167:F170)</f>
        <v>0</v>
      </c>
      <c r="G171" s="61">
        <f t="shared" si="70"/>
        <v>0</v>
      </c>
      <c r="H171" s="61">
        <f t="shared" si="70"/>
        <v>13243</v>
      </c>
      <c r="I171" s="61">
        <f t="shared" si="70"/>
        <v>0</v>
      </c>
      <c r="J171" s="62">
        <f>SUM(J167:J170)</f>
        <v>0</v>
      </c>
    </row>
    <row r="172" spans="2:10" x14ac:dyDescent="0.35">
      <c r="B172" s="177" t="s">
        <v>55</v>
      </c>
      <c r="C172" s="178"/>
      <c r="D172" s="178"/>
      <c r="E172" s="178"/>
      <c r="F172" s="178"/>
      <c r="G172" s="178"/>
      <c r="H172" s="178"/>
      <c r="I172" s="178"/>
      <c r="J172" s="179"/>
    </row>
    <row r="173" spans="2:10" x14ac:dyDescent="0.35">
      <c r="B173" s="180" t="s">
        <v>41</v>
      </c>
      <c r="C173" s="175" t="s">
        <v>45</v>
      </c>
      <c r="D173" s="21">
        <v>2022</v>
      </c>
      <c r="E173" s="40">
        <f>SUM(F173:J173)</f>
        <v>944.1</v>
      </c>
      <c r="F173" s="57">
        <f>F181+F185+F189</f>
        <v>0</v>
      </c>
      <c r="G173" s="57">
        <f t="shared" ref="G173:J173" si="71">G181+G185+G189</f>
        <v>0</v>
      </c>
      <c r="H173" s="57">
        <f t="shared" si="71"/>
        <v>944.1</v>
      </c>
      <c r="I173" s="57">
        <f t="shared" si="71"/>
        <v>0</v>
      </c>
      <c r="J173" s="58">
        <f t="shared" si="71"/>
        <v>0</v>
      </c>
    </row>
    <row r="174" spans="2:10" x14ac:dyDescent="0.35">
      <c r="B174" s="180"/>
      <c r="C174" s="175"/>
      <c r="D174" s="22">
        <v>2023</v>
      </c>
      <c r="E174" s="43">
        <f>SUM(F174:J174)</f>
        <v>1806</v>
      </c>
      <c r="F174" s="59">
        <f>F182+F186+F190+F193+F200</f>
        <v>0</v>
      </c>
      <c r="G174" s="59">
        <f t="shared" ref="G174:J174" si="72">G182+G186+G190+G193+G200</f>
        <v>0</v>
      </c>
      <c r="H174" s="59">
        <f t="shared" si="72"/>
        <v>1806</v>
      </c>
      <c r="I174" s="59">
        <f t="shared" si="72"/>
        <v>0</v>
      </c>
      <c r="J174" s="60">
        <f t="shared" si="72"/>
        <v>0</v>
      </c>
    </row>
    <row r="175" spans="2:10" x14ac:dyDescent="0.35">
      <c r="B175" s="180"/>
      <c r="C175" s="175"/>
      <c r="D175" s="81">
        <v>2024</v>
      </c>
      <c r="E175" s="43">
        <f>SUM(F175:J175)</f>
        <v>2188.5</v>
      </c>
      <c r="F175" s="59">
        <f>F183+F187+F191+F194+F201</f>
        <v>0</v>
      </c>
      <c r="G175" s="59">
        <f t="shared" ref="G175:J175" si="73">G183+G187+G191+G194+G201</f>
        <v>0</v>
      </c>
      <c r="H175" s="59">
        <f t="shared" si="73"/>
        <v>2188.5</v>
      </c>
      <c r="I175" s="59">
        <f t="shared" si="73"/>
        <v>0</v>
      </c>
      <c r="J175" s="60">
        <f t="shared" si="73"/>
        <v>0</v>
      </c>
    </row>
    <row r="176" spans="2:10" x14ac:dyDescent="0.35">
      <c r="B176" s="180"/>
      <c r="C176" s="175"/>
      <c r="D176" s="81">
        <v>2025</v>
      </c>
      <c r="E176" s="103">
        <f t="shared" ref="E176" si="74">SUM(F176:J176)</f>
        <v>2367.3000000000002</v>
      </c>
      <c r="F176" s="84">
        <f>F195+F202</f>
        <v>0</v>
      </c>
      <c r="G176" s="84">
        <f t="shared" ref="G176:J176" si="75">G195+G202</f>
        <v>0</v>
      </c>
      <c r="H176" s="84">
        <f t="shared" si="75"/>
        <v>2367.3000000000002</v>
      </c>
      <c r="I176" s="84">
        <f t="shared" si="75"/>
        <v>0</v>
      </c>
      <c r="J176" s="85">
        <f t="shared" si="75"/>
        <v>0</v>
      </c>
    </row>
    <row r="177" spans="2:10" x14ac:dyDescent="0.35">
      <c r="B177" s="180"/>
      <c r="C177" s="175"/>
      <c r="D177" s="81">
        <v>2026</v>
      </c>
      <c r="E177" s="104">
        <f>SUM(F177:J177)</f>
        <v>2188.5</v>
      </c>
      <c r="F177" s="84">
        <f>F196+F203</f>
        <v>0</v>
      </c>
      <c r="G177" s="84">
        <f t="shared" ref="G177:J178" si="76">G196+G203</f>
        <v>0</v>
      </c>
      <c r="H177" s="84">
        <f t="shared" si="76"/>
        <v>2188.5</v>
      </c>
      <c r="I177" s="84">
        <f t="shared" si="76"/>
        <v>0</v>
      </c>
      <c r="J177" s="85">
        <f t="shared" si="76"/>
        <v>0</v>
      </c>
    </row>
    <row r="178" spans="2:10" x14ac:dyDescent="0.35">
      <c r="B178" s="180"/>
      <c r="C178" s="175"/>
      <c r="D178" s="81">
        <v>2027</v>
      </c>
      <c r="E178" s="104">
        <f>SUM(F178:J178)</f>
        <v>2188.5</v>
      </c>
      <c r="F178" s="84">
        <f>F197+F204</f>
        <v>0</v>
      </c>
      <c r="G178" s="84">
        <f t="shared" si="76"/>
        <v>0</v>
      </c>
      <c r="H178" s="84">
        <f t="shared" si="76"/>
        <v>2188.5</v>
      </c>
      <c r="I178" s="84">
        <f t="shared" si="76"/>
        <v>0</v>
      </c>
      <c r="J178" s="85">
        <f t="shared" si="76"/>
        <v>0</v>
      </c>
    </row>
    <row r="179" spans="2:10" x14ac:dyDescent="0.35">
      <c r="B179" s="180"/>
      <c r="C179" s="175"/>
      <c r="D179" s="23">
        <v>2028</v>
      </c>
      <c r="E179" s="104">
        <f>SUM(F179:J179)</f>
        <v>2188.5</v>
      </c>
      <c r="F179" s="84">
        <f>F198+F205</f>
        <v>0</v>
      </c>
      <c r="G179" s="84">
        <f t="shared" ref="G179:I179" si="77">G198+G205</f>
        <v>0</v>
      </c>
      <c r="H179" s="84">
        <f t="shared" si="77"/>
        <v>2188.5</v>
      </c>
      <c r="I179" s="84">
        <f t="shared" si="77"/>
        <v>0</v>
      </c>
      <c r="J179" s="64">
        <f>J198+J205</f>
        <v>0</v>
      </c>
    </row>
    <row r="180" spans="2:10" x14ac:dyDescent="0.35">
      <c r="B180" s="180"/>
      <c r="C180" s="175"/>
      <c r="D180" s="37" t="s">
        <v>41</v>
      </c>
      <c r="E180" s="61">
        <f>SUM(E173:E179)</f>
        <v>13871.400000000001</v>
      </c>
      <c r="F180" s="61">
        <f t="shared" ref="F180:I180" si="78">SUM(F173:F179)</f>
        <v>0</v>
      </c>
      <c r="G180" s="61">
        <f t="shared" si="78"/>
        <v>0</v>
      </c>
      <c r="H180" s="61">
        <f>SUM(H173:H179)</f>
        <v>13871.400000000001</v>
      </c>
      <c r="I180" s="61">
        <f t="shared" si="78"/>
        <v>0</v>
      </c>
      <c r="J180" s="62">
        <f>SUM(J173:J179)</f>
        <v>0</v>
      </c>
    </row>
    <row r="181" spans="2:10" x14ac:dyDescent="0.35">
      <c r="B181" s="166" t="s">
        <v>56</v>
      </c>
      <c r="C181" s="175" t="s">
        <v>45</v>
      </c>
      <c r="D181" s="21">
        <v>2022</v>
      </c>
      <c r="E181" s="40">
        <f>SUM(F181:J181)</f>
        <v>190.9</v>
      </c>
      <c r="F181" s="57"/>
      <c r="G181" s="57"/>
      <c r="H181" s="57">
        <v>190.9</v>
      </c>
      <c r="I181" s="57"/>
      <c r="J181" s="58"/>
    </row>
    <row r="182" spans="2:10" x14ac:dyDescent="0.35">
      <c r="B182" s="167"/>
      <c r="C182" s="175"/>
      <c r="D182" s="22">
        <v>2023</v>
      </c>
      <c r="E182" s="43">
        <f>SUM(F182:J182)</f>
        <v>0</v>
      </c>
      <c r="F182" s="59"/>
      <c r="G182" s="59"/>
      <c r="H182" s="59"/>
      <c r="I182" s="59"/>
      <c r="J182" s="60"/>
    </row>
    <row r="183" spans="2:10" x14ac:dyDescent="0.35">
      <c r="B183" s="167"/>
      <c r="C183" s="175"/>
      <c r="D183" s="81">
        <v>2024</v>
      </c>
      <c r="E183" s="43">
        <f>SUM(F183:J183)</f>
        <v>0</v>
      </c>
      <c r="F183" s="84"/>
      <c r="G183" s="84"/>
      <c r="H183" s="84"/>
      <c r="I183" s="84"/>
      <c r="J183" s="85"/>
    </row>
    <row r="184" spans="2:10" x14ac:dyDescent="0.35">
      <c r="B184" s="172"/>
      <c r="C184" s="175"/>
      <c r="D184" s="37" t="s">
        <v>41</v>
      </c>
      <c r="E184" s="61">
        <f t="shared" ref="E184:J184" si="79">SUM(E181:E183)</f>
        <v>190.9</v>
      </c>
      <c r="F184" s="61">
        <f t="shared" si="79"/>
        <v>0</v>
      </c>
      <c r="G184" s="61">
        <f t="shared" si="79"/>
        <v>0</v>
      </c>
      <c r="H184" s="61">
        <f t="shared" si="79"/>
        <v>190.9</v>
      </c>
      <c r="I184" s="61">
        <f t="shared" si="79"/>
        <v>0</v>
      </c>
      <c r="J184" s="62">
        <f t="shared" si="79"/>
        <v>0</v>
      </c>
    </row>
    <row r="185" spans="2:10" x14ac:dyDescent="0.35">
      <c r="B185" s="166" t="s">
        <v>57</v>
      </c>
      <c r="C185" s="175" t="s">
        <v>45</v>
      </c>
      <c r="D185" s="21">
        <v>2022</v>
      </c>
      <c r="E185" s="40">
        <f>SUM(F185:J185)</f>
        <v>53.2</v>
      </c>
      <c r="F185" s="57"/>
      <c r="G185" s="57"/>
      <c r="H185" s="57">
        <v>53.2</v>
      </c>
      <c r="I185" s="57"/>
      <c r="J185" s="58"/>
    </row>
    <row r="186" spans="2:10" x14ac:dyDescent="0.35">
      <c r="B186" s="167"/>
      <c r="C186" s="175"/>
      <c r="D186" s="22">
        <v>2023</v>
      </c>
      <c r="E186" s="43">
        <f>SUM(F186:J186)</f>
        <v>0</v>
      </c>
      <c r="F186" s="59"/>
      <c r="G186" s="59"/>
      <c r="H186" s="59"/>
      <c r="I186" s="59"/>
      <c r="J186" s="60"/>
    </row>
    <row r="187" spans="2:10" x14ac:dyDescent="0.35">
      <c r="B187" s="167"/>
      <c r="C187" s="175"/>
      <c r="D187" s="81">
        <v>2024</v>
      </c>
      <c r="E187" s="43">
        <f>SUM(F187:J187)</f>
        <v>0</v>
      </c>
      <c r="F187" s="84"/>
      <c r="G187" s="84"/>
      <c r="H187" s="84"/>
      <c r="I187" s="84"/>
      <c r="J187" s="85"/>
    </row>
    <row r="188" spans="2:10" x14ac:dyDescent="0.35">
      <c r="B188" s="172"/>
      <c r="C188" s="175"/>
      <c r="D188" s="37" t="s">
        <v>41</v>
      </c>
      <c r="E188" s="61">
        <f t="shared" ref="E188:J188" si="80">SUM(E185:E187)</f>
        <v>53.2</v>
      </c>
      <c r="F188" s="61">
        <f t="shared" si="80"/>
        <v>0</v>
      </c>
      <c r="G188" s="61">
        <f t="shared" si="80"/>
        <v>0</v>
      </c>
      <c r="H188" s="61">
        <f t="shared" si="80"/>
        <v>53.2</v>
      </c>
      <c r="I188" s="61">
        <f t="shared" si="80"/>
        <v>0</v>
      </c>
      <c r="J188" s="62">
        <f t="shared" si="80"/>
        <v>0</v>
      </c>
    </row>
    <row r="189" spans="2:10" x14ac:dyDescent="0.35">
      <c r="B189" s="166" t="s">
        <v>58</v>
      </c>
      <c r="C189" s="175" t="s">
        <v>40</v>
      </c>
      <c r="D189" s="21">
        <v>2022</v>
      </c>
      <c r="E189" s="40">
        <f>SUM(F189:J189)</f>
        <v>700</v>
      </c>
      <c r="F189" s="57"/>
      <c r="G189" s="57"/>
      <c r="H189" s="57">
        <v>700</v>
      </c>
      <c r="I189" s="57"/>
      <c r="J189" s="58"/>
    </row>
    <row r="190" spans="2:10" x14ac:dyDescent="0.35">
      <c r="B190" s="167"/>
      <c r="C190" s="175"/>
      <c r="D190" s="22">
        <v>2023</v>
      </c>
      <c r="E190" s="43">
        <f>SUM(F190:J190)</f>
        <v>0</v>
      </c>
      <c r="F190" s="59"/>
      <c r="G190" s="59"/>
      <c r="H190" s="59"/>
      <c r="I190" s="59"/>
      <c r="J190" s="60"/>
    </row>
    <row r="191" spans="2:10" x14ac:dyDescent="0.35">
      <c r="B191" s="167"/>
      <c r="C191" s="175"/>
      <c r="D191" s="81">
        <v>2024</v>
      </c>
      <c r="E191" s="43">
        <f>SUM(F191:J191)</f>
        <v>0</v>
      </c>
      <c r="F191" s="84"/>
      <c r="G191" s="84"/>
      <c r="H191" s="84"/>
      <c r="I191" s="84"/>
      <c r="J191" s="85"/>
    </row>
    <row r="192" spans="2:10" x14ac:dyDescent="0.35">
      <c r="B192" s="172"/>
      <c r="C192" s="175"/>
      <c r="D192" s="37" t="s">
        <v>41</v>
      </c>
      <c r="E192" s="61">
        <f t="shared" ref="E192:J192" si="81">SUM(E189:E191)</f>
        <v>700</v>
      </c>
      <c r="F192" s="61">
        <f t="shared" si="81"/>
        <v>0</v>
      </c>
      <c r="G192" s="61">
        <f t="shared" si="81"/>
        <v>0</v>
      </c>
      <c r="H192" s="61">
        <f t="shared" si="81"/>
        <v>700</v>
      </c>
      <c r="I192" s="61">
        <f t="shared" si="81"/>
        <v>0</v>
      </c>
      <c r="J192" s="62">
        <f t="shared" si="81"/>
        <v>0</v>
      </c>
    </row>
    <row r="193" spans="2:10" ht="22.2" customHeight="1" x14ac:dyDescent="0.35">
      <c r="B193" s="166" t="s">
        <v>116</v>
      </c>
      <c r="C193" s="175" t="s">
        <v>45</v>
      </c>
      <c r="D193" s="21">
        <v>2023</v>
      </c>
      <c r="E193" s="40">
        <f t="shared" ref="E193:E198" si="82">SUM(F193:J193)</f>
        <v>1199.5999999999999</v>
      </c>
      <c r="F193" s="57"/>
      <c r="G193" s="57"/>
      <c r="H193" s="57">
        <v>1199.5999999999999</v>
      </c>
      <c r="I193" s="57"/>
      <c r="J193" s="58"/>
    </row>
    <row r="194" spans="2:10" ht="25.8" customHeight="1" x14ac:dyDescent="0.35">
      <c r="B194" s="167"/>
      <c r="C194" s="175"/>
      <c r="D194" s="22">
        <v>2024</v>
      </c>
      <c r="E194" s="43">
        <f t="shared" si="82"/>
        <v>1420.9</v>
      </c>
      <c r="F194" s="59"/>
      <c r="G194" s="59"/>
      <c r="H194" s="59">
        <v>1420.9</v>
      </c>
      <c r="I194" s="59"/>
      <c r="J194" s="60"/>
    </row>
    <row r="195" spans="2:10" ht="25.8" customHeight="1" x14ac:dyDescent="0.35">
      <c r="B195" s="167"/>
      <c r="C195" s="175"/>
      <c r="D195" s="81">
        <v>2025</v>
      </c>
      <c r="E195" s="104">
        <f t="shared" si="82"/>
        <v>1309.7</v>
      </c>
      <c r="F195" s="84"/>
      <c r="G195" s="84"/>
      <c r="H195" s="84">
        <v>1309.7</v>
      </c>
      <c r="I195" s="84"/>
      <c r="J195" s="85"/>
    </row>
    <row r="196" spans="2:10" ht="25.2" customHeight="1" x14ac:dyDescent="0.35">
      <c r="B196" s="167"/>
      <c r="C196" s="175"/>
      <c r="D196" s="81">
        <v>2026</v>
      </c>
      <c r="E196" s="104">
        <f t="shared" si="82"/>
        <v>1420.9</v>
      </c>
      <c r="F196" s="84"/>
      <c r="G196" s="84"/>
      <c r="H196" s="84">
        <v>1420.9</v>
      </c>
      <c r="I196" s="84"/>
      <c r="J196" s="85"/>
    </row>
    <row r="197" spans="2:10" ht="26.4" customHeight="1" x14ac:dyDescent="0.35">
      <c r="B197" s="167"/>
      <c r="C197" s="175"/>
      <c r="D197" s="81">
        <v>2027</v>
      </c>
      <c r="E197" s="104">
        <f t="shared" si="82"/>
        <v>1420.9</v>
      </c>
      <c r="F197" s="84"/>
      <c r="G197" s="84"/>
      <c r="H197" s="84">
        <v>1420.9</v>
      </c>
      <c r="I197" s="84"/>
      <c r="J197" s="85"/>
    </row>
    <row r="198" spans="2:10" ht="25.2" customHeight="1" x14ac:dyDescent="0.35">
      <c r="B198" s="167"/>
      <c r="C198" s="175"/>
      <c r="D198" s="23">
        <v>2028</v>
      </c>
      <c r="E198" s="104">
        <f t="shared" si="82"/>
        <v>1420.9</v>
      </c>
      <c r="F198" s="63"/>
      <c r="G198" s="63"/>
      <c r="H198" s="63">
        <v>1420.9</v>
      </c>
      <c r="I198" s="63"/>
      <c r="J198" s="64"/>
    </row>
    <row r="199" spans="2:10" ht="27.6" customHeight="1" x14ac:dyDescent="0.35">
      <c r="B199" s="172"/>
      <c r="C199" s="175"/>
      <c r="D199" s="37" t="s">
        <v>41</v>
      </c>
      <c r="E199" s="61">
        <f>SUM(E193:E198)</f>
        <v>8192.9</v>
      </c>
      <c r="F199" s="61">
        <f t="shared" ref="F199:I199" si="83">SUM(F193:F198)</f>
        <v>0</v>
      </c>
      <c r="G199" s="61">
        <f>SUM(G193:G198)</f>
        <v>0</v>
      </c>
      <c r="H199" s="61">
        <f t="shared" si="83"/>
        <v>8192.9</v>
      </c>
      <c r="I199" s="61">
        <f t="shared" si="83"/>
        <v>0</v>
      </c>
      <c r="J199" s="62">
        <f>SUM(J193:J198)</f>
        <v>0</v>
      </c>
    </row>
    <row r="200" spans="2:10" x14ac:dyDescent="0.35">
      <c r="B200" s="166" t="s">
        <v>87</v>
      </c>
      <c r="C200" s="175" t="s">
        <v>45</v>
      </c>
      <c r="D200" s="21">
        <v>2023</v>
      </c>
      <c r="E200" s="40">
        <f t="shared" ref="E200:E205" si="84">SUM(F200:J200)</f>
        <v>606.4</v>
      </c>
      <c r="F200" s="57"/>
      <c r="G200" s="57"/>
      <c r="H200" s="57">
        <v>606.4</v>
      </c>
      <c r="I200" s="57"/>
      <c r="J200" s="58"/>
    </row>
    <row r="201" spans="2:10" x14ac:dyDescent="0.35">
      <c r="B201" s="167"/>
      <c r="C201" s="175"/>
      <c r="D201" s="22">
        <v>2024</v>
      </c>
      <c r="E201" s="43">
        <f t="shared" si="84"/>
        <v>767.6</v>
      </c>
      <c r="F201" s="59"/>
      <c r="G201" s="59"/>
      <c r="H201" s="59">
        <v>767.6</v>
      </c>
      <c r="I201" s="59"/>
      <c r="J201" s="60"/>
    </row>
    <row r="202" spans="2:10" x14ac:dyDescent="0.35">
      <c r="B202" s="167"/>
      <c r="C202" s="175"/>
      <c r="D202" s="81">
        <v>2025</v>
      </c>
      <c r="E202" s="104">
        <f t="shared" si="84"/>
        <v>1057.5999999999999</v>
      </c>
      <c r="F202" s="84"/>
      <c r="G202" s="84"/>
      <c r="H202" s="84">
        <v>1057.5999999999999</v>
      </c>
      <c r="I202" s="84"/>
      <c r="J202" s="85"/>
    </row>
    <row r="203" spans="2:10" x14ac:dyDescent="0.35">
      <c r="B203" s="167"/>
      <c r="C203" s="158"/>
      <c r="D203" s="81">
        <v>2026</v>
      </c>
      <c r="E203" s="104">
        <f t="shared" si="84"/>
        <v>767.6</v>
      </c>
      <c r="F203" s="84"/>
      <c r="G203" s="84"/>
      <c r="H203" s="84">
        <v>767.6</v>
      </c>
      <c r="I203" s="84"/>
      <c r="J203" s="85"/>
    </row>
    <row r="204" spans="2:10" x14ac:dyDescent="0.35">
      <c r="B204" s="167"/>
      <c r="C204" s="158"/>
      <c r="D204" s="81">
        <v>2027</v>
      </c>
      <c r="E204" s="104">
        <f t="shared" si="84"/>
        <v>767.6</v>
      </c>
      <c r="F204" s="84"/>
      <c r="G204" s="84"/>
      <c r="H204" s="84">
        <v>767.6</v>
      </c>
      <c r="I204" s="84"/>
      <c r="J204" s="85"/>
    </row>
    <row r="205" spans="2:10" x14ac:dyDescent="0.35">
      <c r="B205" s="167"/>
      <c r="C205" s="158"/>
      <c r="D205" s="23">
        <v>2028</v>
      </c>
      <c r="E205" s="104">
        <f t="shared" si="84"/>
        <v>767.6</v>
      </c>
      <c r="F205" s="63"/>
      <c r="G205" s="63"/>
      <c r="H205" s="63">
        <v>767.6</v>
      </c>
      <c r="I205" s="63"/>
      <c r="J205" s="64"/>
    </row>
    <row r="206" spans="2:10" ht="18.600000000000001" thickBot="1" x14ac:dyDescent="0.4">
      <c r="B206" s="168"/>
      <c r="C206" s="176"/>
      <c r="D206" s="65" t="s">
        <v>41</v>
      </c>
      <c r="E206" s="66">
        <f>SUM(E200:E205)</f>
        <v>4734.3999999999996</v>
      </c>
      <c r="F206" s="66">
        <f t="shared" ref="F206:I206" si="85">SUM(F200:F205)</f>
        <v>0</v>
      </c>
      <c r="G206" s="66">
        <f t="shared" si="85"/>
        <v>0</v>
      </c>
      <c r="H206" s="66">
        <f t="shared" si="85"/>
        <v>4734.3999999999996</v>
      </c>
      <c r="I206" s="66">
        <f t="shared" si="85"/>
        <v>0</v>
      </c>
      <c r="J206" s="67">
        <f>SUM(J200:J205)</f>
        <v>0</v>
      </c>
    </row>
  </sheetData>
  <mergeCells count="82">
    <mergeCell ref="B40:B43"/>
    <mergeCell ref="C40:C43"/>
    <mergeCell ref="B44:B47"/>
    <mergeCell ref="C44:C47"/>
    <mergeCell ref="B64:B67"/>
    <mergeCell ref="C64:C67"/>
    <mergeCell ref="B60:B63"/>
    <mergeCell ref="C60:C63"/>
    <mergeCell ref="B48:B51"/>
    <mergeCell ref="C48:C51"/>
    <mergeCell ref="B52:B55"/>
    <mergeCell ref="C52:C55"/>
    <mergeCell ref="B56:B59"/>
    <mergeCell ref="C56:C59"/>
    <mergeCell ref="I1:J1"/>
    <mergeCell ref="I2:J2"/>
    <mergeCell ref="B3:J3"/>
    <mergeCell ref="B4:J4"/>
    <mergeCell ref="B6:B7"/>
    <mergeCell ref="C6:C7"/>
    <mergeCell ref="D6:D7"/>
    <mergeCell ref="E6:J6"/>
    <mergeCell ref="B89:B92"/>
    <mergeCell ref="C89:C92"/>
    <mergeCell ref="B129:B136"/>
    <mergeCell ref="C129:C136"/>
    <mergeCell ref="B141:B144"/>
    <mergeCell ref="C141:C144"/>
    <mergeCell ref="B137:B140"/>
    <mergeCell ref="C137:C140"/>
    <mergeCell ref="B93:B96"/>
    <mergeCell ref="C93:C96"/>
    <mergeCell ref="B128:J128"/>
    <mergeCell ref="B121:B127"/>
    <mergeCell ref="C121:C127"/>
    <mergeCell ref="B114:B120"/>
    <mergeCell ref="C114:C120"/>
    <mergeCell ref="C97:C101"/>
    <mergeCell ref="B97:B101"/>
    <mergeCell ref="B193:B199"/>
    <mergeCell ref="C193:C199"/>
    <mergeCell ref="B102:B109"/>
    <mergeCell ref="C102:C109"/>
    <mergeCell ref="B160:B166"/>
    <mergeCell ref="C160:C166"/>
    <mergeCell ref="B185:B188"/>
    <mergeCell ref="C185:C188"/>
    <mergeCell ref="B110:B113"/>
    <mergeCell ref="C110:C113"/>
    <mergeCell ref="C167:C171"/>
    <mergeCell ref="B9:B16"/>
    <mergeCell ref="C9:C16"/>
    <mergeCell ref="B26:B29"/>
    <mergeCell ref="C26:C29"/>
    <mergeCell ref="B77:B84"/>
    <mergeCell ref="C77:C84"/>
    <mergeCell ref="B18:B21"/>
    <mergeCell ref="C18:C21"/>
    <mergeCell ref="B22:B25"/>
    <mergeCell ref="B31:B38"/>
    <mergeCell ref="C31:C38"/>
    <mergeCell ref="B68:J68"/>
    <mergeCell ref="B69:B76"/>
    <mergeCell ref="C69:C76"/>
    <mergeCell ref="C22:C25"/>
    <mergeCell ref="B39:J39"/>
    <mergeCell ref="B85:B88"/>
    <mergeCell ref="C85:C88"/>
    <mergeCell ref="B200:B206"/>
    <mergeCell ref="C200:C206"/>
    <mergeCell ref="B145:B152"/>
    <mergeCell ref="C145:C152"/>
    <mergeCell ref="B153:B159"/>
    <mergeCell ref="C153:C159"/>
    <mergeCell ref="B172:J172"/>
    <mergeCell ref="C189:C192"/>
    <mergeCell ref="B189:B192"/>
    <mergeCell ref="B173:B180"/>
    <mergeCell ref="C173:C180"/>
    <mergeCell ref="B181:B184"/>
    <mergeCell ref="C181:C184"/>
    <mergeCell ref="B167:B171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fitToHeight="6" orientation="landscape" horizontalDpi="300" verticalDpi="300" r:id="rId1"/>
  <rowBreaks count="6" manualBreakCount="6">
    <brk id="29" max="16383" man="1"/>
    <brk id="63" max="16383" man="1"/>
    <brk id="96" max="16383" man="1"/>
    <brk id="127" max="16383" man="1"/>
    <brk id="159" max="16383" man="1"/>
    <brk id="19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МП культ спорт МП район</vt:lpstr>
      <vt:lpstr>Приложение 1</vt:lpstr>
      <vt:lpstr>Приложение 2</vt:lpstr>
      <vt:lpstr>'Приложение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Владелец</cp:lastModifiedBy>
  <cp:lastPrinted>2026-02-04T11:59:32Z</cp:lastPrinted>
  <dcterms:created xsi:type="dcterms:W3CDTF">2021-11-01T10:33:17Z</dcterms:created>
  <dcterms:modified xsi:type="dcterms:W3CDTF">2026-03-27T09:18:33Z</dcterms:modified>
</cp:coreProperties>
</file>