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240" windowHeight="11700" tabRatio="793"/>
  </bookViews>
  <sheets>
    <sheet name="Приложение 3" sheetId="11" r:id="rId1"/>
  </sheets>
  <definedNames>
    <definedName name="sub_15001" localSheetId="0">'Приложение 3'!#REF!</definedName>
    <definedName name="_xlnm.Print_Titles" localSheetId="0">'Приложение 3'!$7:$9</definedName>
  </definedNames>
  <calcPr calcId="124519" refMode="R1C1"/>
</workbook>
</file>

<file path=xl/calcChain.xml><?xml version="1.0" encoding="utf-8"?>
<calcChain xmlns="http://schemas.openxmlformats.org/spreadsheetml/2006/main">
  <c r="F45" i="11"/>
  <c r="D45"/>
  <c r="D49"/>
  <c r="D48"/>
  <c r="D47"/>
  <c r="I45"/>
  <c r="H45"/>
  <c r="G45"/>
  <c r="F40"/>
  <c r="E36"/>
  <c r="E26" s="1"/>
  <c r="D39"/>
  <c r="D38"/>
  <c r="E29"/>
  <c r="F24"/>
  <c r="G29"/>
  <c r="G24" s="1"/>
  <c r="G19" s="1"/>
  <c r="G13" s="1"/>
  <c r="H29"/>
  <c r="H24" s="1"/>
  <c r="H19" s="1"/>
  <c r="H13" s="1"/>
  <c r="I29"/>
  <c r="I24" s="1"/>
  <c r="I19" s="1"/>
  <c r="D71"/>
  <c r="D70"/>
  <c r="D69"/>
  <c r="D68"/>
  <c r="I22"/>
  <c r="I17" s="1"/>
  <c r="E27"/>
  <c r="E22" s="1"/>
  <c r="G27"/>
  <c r="G22" s="1"/>
  <c r="G17" s="1"/>
  <c r="G11" s="1"/>
  <c r="H27"/>
  <c r="H22" s="1"/>
  <c r="H17" s="1"/>
  <c r="H11" s="1"/>
  <c r="I27"/>
  <c r="E28"/>
  <c r="E23" s="1"/>
  <c r="F23"/>
  <c r="F18" s="1"/>
  <c r="G28"/>
  <c r="G23" s="1"/>
  <c r="G18" s="1"/>
  <c r="G12" s="1"/>
  <c r="H28"/>
  <c r="H23" s="1"/>
  <c r="H18" s="1"/>
  <c r="H12" s="1"/>
  <c r="I28"/>
  <c r="I23" s="1"/>
  <c r="I18" s="1"/>
  <c r="F21"/>
  <c r="G26"/>
  <c r="G21" s="1"/>
  <c r="H26"/>
  <c r="H21" s="1"/>
  <c r="H16" s="1"/>
  <c r="I26"/>
  <c r="I21" s="1"/>
  <c r="I16" s="1"/>
  <c r="F58"/>
  <c r="F52" s="1"/>
  <c r="G62"/>
  <c r="E59"/>
  <c r="F59"/>
  <c r="I59"/>
  <c r="E60"/>
  <c r="F60"/>
  <c r="I60"/>
  <c r="I54" s="1"/>
  <c r="E61"/>
  <c r="E55" s="1"/>
  <c r="F61"/>
  <c r="I61"/>
  <c r="I58"/>
  <c r="E58"/>
  <c r="F75"/>
  <c r="F76"/>
  <c r="D76" s="1"/>
  <c r="F77"/>
  <c r="F74"/>
  <c r="F83"/>
  <c r="D82"/>
  <c r="D81"/>
  <c r="D79"/>
  <c r="G67"/>
  <c r="D66"/>
  <c r="D65"/>
  <c r="D64"/>
  <c r="D63"/>
  <c r="F50"/>
  <c r="E50"/>
  <c r="I50"/>
  <c r="H50"/>
  <c r="G50"/>
  <c r="I77"/>
  <c r="H77"/>
  <c r="G77"/>
  <c r="E77"/>
  <c r="I75"/>
  <c r="H75"/>
  <c r="G75"/>
  <c r="E75"/>
  <c r="I74"/>
  <c r="H74"/>
  <c r="H78" s="1"/>
  <c r="G74"/>
  <c r="E74"/>
  <c r="I72"/>
  <c r="H72"/>
  <c r="F72"/>
  <c r="F35"/>
  <c r="D34"/>
  <c r="I35"/>
  <c r="H35"/>
  <c r="G35"/>
  <c r="E35"/>
  <c r="E83"/>
  <c r="G83"/>
  <c r="H83"/>
  <c r="I83"/>
  <c r="H67"/>
  <c r="I67"/>
  <c r="F67"/>
  <c r="I40"/>
  <c r="H40"/>
  <c r="G40"/>
  <c r="D58" l="1"/>
  <c r="I12"/>
  <c r="F55"/>
  <c r="D60"/>
  <c r="E40"/>
  <c r="D83"/>
  <c r="D61"/>
  <c r="F54"/>
  <c r="E53"/>
  <c r="D23"/>
  <c r="D50"/>
  <c r="H10"/>
  <c r="H14" s="1"/>
  <c r="H20"/>
  <c r="E17"/>
  <c r="G25"/>
  <c r="I55"/>
  <c r="F12"/>
  <c r="I52"/>
  <c r="I56" s="1"/>
  <c r="F62"/>
  <c r="D27"/>
  <c r="D29"/>
  <c r="E52"/>
  <c r="I53"/>
  <c r="I11" s="1"/>
  <c r="D28"/>
  <c r="D74"/>
  <c r="D75"/>
  <c r="D77"/>
  <c r="F78"/>
  <c r="D59"/>
  <c r="D62" s="1"/>
  <c r="G16"/>
  <c r="E18"/>
  <c r="E21"/>
  <c r="D26"/>
  <c r="D36"/>
  <c r="D40"/>
  <c r="I13"/>
  <c r="E24"/>
  <c r="E30"/>
  <c r="F30"/>
  <c r="F19"/>
  <c r="F22"/>
  <c r="F25" s="1"/>
  <c r="F16"/>
  <c r="D52"/>
  <c r="E78"/>
  <c r="G78"/>
  <c r="E62"/>
  <c r="E67" s="1"/>
  <c r="E72" s="1"/>
  <c r="E54"/>
  <c r="D54" s="1"/>
  <c r="G56"/>
  <c r="D72"/>
  <c r="D67"/>
  <c r="D35"/>
  <c r="H62"/>
  <c r="I30"/>
  <c r="I78"/>
  <c r="G30"/>
  <c r="H30"/>
  <c r="D22" l="1"/>
  <c r="D55"/>
  <c r="I10"/>
  <c r="D18"/>
  <c r="E12"/>
  <c r="D12" s="1"/>
  <c r="G20"/>
  <c r="G10"/>
  <c r="G14" s="1"/>
  <c r="E11"/>
  <c r="D78"/>
  <c r="D30"/>
  <c r="E25"/>
  <c r="E16"/>
  <c r="D21"/>
  <c r="E19"/>
  <c r="D24"/>
  <c r="H25"/>
  <c r="F13"/>
  <c r="F17"/>
  <c r="D17" s="1"/>
  <c r="F10"/>
  <c r="D53"/>
  <c r="D56" s="1"/>
  <c r="F56"/>
  <c r="E56"/>
  <c r="H56"/>
  <c r="I25"/>
  <c r="D19" l="1"/>
  <c r="E13"/>
  <c r="F20"/>
  <c r="D25"/>
  <c r="D16"/>
  <c r="E20"/>
  <c r="E10"/>
  <c r="D10" s="1"/>
  <c r="F11"/>
  <c r="D11" s="1"/>
  <c r="D20" l="1"/>
  <c r="F14"/>
  <c r="E14"/>
  <c r="D13"/>
  <c r="D14" s="1"/>
</calcChain>
</file>

<file path=xl/sharedStrings.xml><?xml version="1.0" encoding="utf-8"?>
<sst xmlns="http://schemas.openxmlformats.org/spreadsheetml/2006/main" count="54" uniqueCount="32">
  <si>
    <t>Всего</t>
  </si>
  <si>
    <t>Годы реализации</t>
  </si>
  <si>
    <t>Оценка расходов (тыс. руб. )</t>
  </si>
  <si>
    <t>Федеральный бюджет</t>
  </si>
  <si>
    <t>Областной бюджет</t>
  </si>
  <si>
    <t>Бюджет поселений</t>
  </si>
  <si>
    <t>ИТОГО</t>
  </si>
  <si>
    <t>Наименование муниципальной программы/структурного элемента/направления расходования средств</t>
  </si>
  <si>
    <t>Бюджет муници- пального района</t>
  </si>
  <si>
    <t>Иные источники</t>
  </si>
  <si>
    <t>Ответственный исполнитель, участник, соисполнитель</t>
  </si>
  <si>
    <t>тыс.руб.</t>
  </si>
  <si>
    <t>Приложение №3</t>
  </si>
  <si>
    <t>к Программе</t>
  </si>
  <si>
    <t>План реализации муниципальной программы</t>
  </si>
  <si>
    <t>Мероприятия, направленные на достижение целей проектов</t>
  </si>
  <si>
    <t>Обеспечение деятельности (услуги, работы) муниципальных учреждений</t>
  </si>
  <si>
    <t>Комплекс процессных мероприятий «Обеспечение условий реализации программы"</t>
  </si>
  <si>
    <t>«Обеспечение качественным жильем граждан на территории Кингисеппского муниципального района»</t>
  </si>
  <si>
    <t>МКУ "Кингисеппский жилищный центр"</t>
  </si>
  <si>
    <t>Муниципальная программа муниципального образования "Кингисеппский муниципальный район" "Обеспечение качественным жильем граждан на территории Кингисеппского муниципального района"</t>
  </si>
  <si>
    <t xml:space="preserve">Осуществление переданных государственных полномочий Ленинградской области по обеспечению жильем отдельных категорий граждан, установленных Федеральным законом от 12 января 1995 года №5-ФЗ "О ветеранах" в соответствии с Указом Президента от 07 мая 2008 года № 714 "Об обеспечении жильем ветеранов ВОВ 1941-1945гг." </t>
  </si>
  <si>
    <t>Комплекс процессных мероприятий «Улучшение жилищных условий отдельных категорий граждан"</t>
  </si>
  <si>
    <t>Осуществление переданных полномочий по решению вопросов местного значения,связанных с исполнением частичных функций по ст.51 ЖК РФ</t>
  </si>
  <si>
    <t xml:space="preserve">Комплекс процессных мероприятий </t>
  </si>
  <si>
    <t>КУМИ</t>
  </si>
  <si>
    <t>Проектная часть</t>
  </si>
  <si>
    <t>Федеральные проекты, входящие в состав национальных проектов</t>
  </si>
  <si>
    <t>Федеральный проект "Жилье"</t>
  </si>
  <si>
    <t>Приобретение жилья для специалистов бюджетной сферы Кингисеппского района</t>
  </si>
  <si>
    <t>Предоставление жилых помещений детям-сиротам и детям, оставшихся без попечения родителей, лицам из их числа по договорам найма специализированных жилых помещений</t>
  </si>
  <si>
    <t>Осуществление переданных государственных полномочий по предоставлению единовременной денежной выплаты на проведение капитального ремонта жилых домов в соответствии с областным законом от 13 октября 2014 года № 62-оз "О предоставлении  отдельным категориям граждан единовременной денежной выплаты на проведение капитального ремонта жилых домов"(краткое наименование-субвенции по предоставлению гражданам единовременной денежной выплаты на проведение капитального ремонта жилых домов)</t>
  </si>
</sst>
</file>

<file path=xl/styles.xml><?xml version="1.0" encoding="utf-8"?>
<styleSheet xmlns="http://schemas.openxmlformats.org/spreadsheetml/2006/main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_-* #,##0.0_р_._-;\-* #,##0.0_р_._-;_-* &quot;-&quot;??_р_._-;_-@_-"/>
    <numFmt numFmtId="166" formatCode="#,##0.0\ _₽"/>
    <numFmt numFmtId="167" formatCode="#,##0.0\ _₽;\-#,##0.0\ _₽"/>
  </numFmts>
  <fonts count="11">
    <font>
      <sz val="10"/>
      <name val="Arial Cyr"/>
      <charset val="204"/>
    </font>
    <font>
      <sz val="12"/>
      <name val="Times New Roman"/>
      <family val="1"/>
      <charset val="204"/>
    </font>
    <font>
      <u/>
      <sz val="10"/>
      <color indexed="12"/>
      <name val="Arial Cyr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4" fillId="0" borderId="0" xfId="0" applyFont="1" applyFill="1" applyAlignment="1">
      <alignment horizontal="right"/>
    </xf>
    <xf numFmtId="0" fontId="7" fillId="0" borderId="0" xfId="1" applyFont="1" applyFill="1" applyAlignment="1" applyProtection="1">
      <alignment horizontal="right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center"/>
    </xf>
    <xf numFmtId="0" fontId="6" fillId="0" borderId="0" xfId="0" applyFont="1" applyFill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166" fontId="3" fillId="0" borderId="1" xfId="5" applyNumberFormat="1" applyFont="1" applyFill="1" applyBorder="1" applyAlignment="1">
      <alignment horizontal="center" vertical="center" wrapText="1"/>
    </xf>
    <xf numFmtId="166" fontId="3" fillId="2" borderId="1" xfId="5" applyNumberFormat="1" applyFont="1" applyFill="1" applyBorder="1" applyAlignment="1">
      <alignment horizontal="center" vertical="center" wrapText="1"/>
    </xf>
    <xf numFmtId="166" fontId="3" fillId="3" borderId="1" xfId="5" applyNumberFormat="1" applyFont="1" applyFill="1" applyBorder="1" applyAlignment="1">
      <alignment horizontal="center" vertical="center" wrapText="1"/>
    </xf>
    <xf numFmtId="166" fontId="1" fillId="0" borderId="1" xfId="5" applyNumberFormat="1" applyFont="1" applyFill="1" applyBorder="1" applyAlignment="1">
      <alignment horizontal="center" vertical="center" wrapText="1"/>
    </xf>
    <xf numFmtId="166" fontId="1" fillId="2" borderId="1" xfId="5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6" fontId="1" fillId="3" borderId="1" xfId="5" applyNumberFormat="1" applyFont="1" applyFill="1" applyBorder="1" applyAlignment="1">
      <alignment horizontal="center" vertical="center" wrapText="1"/>
    </xf>
    <xf numFmtId="167" fontId="1" fillId="0" borderId="1" xfId="5" applyNumberFormat="1" applyFont="1" applyFill="1" applyBorder="1" applyAlignment="1">
      <alignment horizontal="center" vertical="center" wrapText="1"/>
    </xf>
    <xf numFmtId="167" fontId="1" fillId="3" borderId="1" xfId="5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167" fontId="3" fillId="2" borderId="1" xfId="5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165" fontId="4" fillId="2" borderId="4" xfId="5" applyNumberFormat="1" applyFont="1" applyFill="1" applyBorder="1" applyAlignment="1">
      <alignment horizontal="center" vertical="center" wrapText="1"/>
    </xf>
    <xf numFmtId="165" fontId="1" fillId="2" borderId="4" xfId="5" applyNumberFormat="1" applyFont="1" applyFill="1" applyBorder="1" applyAlignment="1">
      <alignment horizontal="center" vertical="center" wrapText="1"/>
    </xf>
    <xf numFmtId="165" fontId="1" fillId="2" borderId="5" xfId="5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6" fillId="0" borderId="0" xfId="0" applyFont="1" applyFill="1" applyAlignment="1">
      <alignment horizontal="right"/>
    </xf>
    <xf numFmtId="167" fontId="4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3" fillId="2" borderId="4" xfId="5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67" fontId="1" fillId="2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Гиперссылка 2" xfId="2"/>
    <cellStyle name="Обычный" xfId="0" builtinId="0"/>
    <cellStyle name="Обычный 2" xfId="3"/>
    <cellStyle name="Финансовый 2" xfId="4"/>
    <cellStyle name="Финансовый 3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4"/>
  <sheetViews>
    <sheetView tabSelected="1" zoomScaleSheetLayoutView="80" workbookViewId="0">
      <pane ySplit="9" topLeftCell="A10" activePane="bottomLeft" state="frozen"/>
      <selection pane="bottomLeft" activeCell="C86" sqref="C86"/>
    </sheetView>
  </sheetViews>
  <sheetFormatPr defaultRowHeight="18.75"/>
  <cols>
    <col min="1" max="1" width="47.42578125" style="1" customWidth="1"/>
    <col min="2" max="2" width="25.42578125" style="2" customWidth="1"/>
    <col min="3" max="3" width="14.7109375" style="3" customWidth="1"/>
    <col min="4" max="4" width="14.7109375" style="14" customWidth="1"/>
    <col min="5" max="7" width="14.7109375" style="4" customWidth="1"/>
    <col min="8" max="8" width="15.28515625" style="4" customWidth="1"/>
    <col min="9" max="9" width="14.7109375" style="4" customWidth="1"/>
    <col min="10" max="10" width="13.5703125" style="4" bestFit="1" customWidth="1"/>
    <col min="11" max="16384" width="9.140625" style="4"/>
  </cols>
  <sheetData>
    <row r="1" spans="1:10" ht="16.5" customHeight="1">
      <c r="I1" s="41" t="s">
        <v>12</v>
      </c>
    </row>
    <row r="2" spans="1:10">
      <c r="I2" s="6" t="s">
        <v>13</v>
      </c>
    </row>
    <row r="3" spans="1:10" ht="9.75" customHeight="1">
      <c r="J3" s="7"/>
    </row>
    <row r="4" spans="1:10">
      <c r="B4" s="8"/>
      <c r="C4" s="8"/>
      <c r="D4" s="9" t="s">
        <v>14</v>
      </c>
      <c r="E4" s="8"/>
      <c r="F4" s="8"/>
      <c r="G4" s="8"/>
      <c r="H4" s="8"/>
      <c r="I4" s="8"/>
    </row>
    <row r="5" spans="1:10" s="10" customFormat="1">
      <c r="A5" s="16"/>
      <c r="B5" s="17"/>
      <c r="C5" s="17"/>
      <c r="D5" s="18" t="s">
        <v>18</v>
      </c>
      <c r="E5" s="17"/>
      <c r="F5" s="17"/>
      <c r="G5" s="17"/>
      <c r="H5" s="17"/>
      <c r="I5" s="17"/>
    </row>
    <row r="6" spans="1:10">
      <c r="I6" s="5" t="s">
        <v>11</v>
      </c>
    </row>
    <row r="7" spans="1:10" ht="18.75" customHeight="1">
      <c r="A7" s="57" t="s">
        <v>7</v>
      </c>
      <c r="B7" s="50" t="s">
        <v>10</v>
      </c>
      <c r="C7" s="50" t="s">
        <v>1</v>
      </c>
      <c r="D7" s="50" t="s">
        <v>2</v>
      </c>
      <c r="E7" s="50"/>
      <c r="F7" s="50"/>
      <c r="G7" s="50"/>
      <c r="H7" s="50"/>
      <c r="I7" s="50"/>
    </row>
    <row r="8" spans="1:10" ht="63">
      <c r="A8" s="58"/>
      <c r="B8" s="50"/>
      <c r="C8" s="50"/>
      <c r="D8" s="15" t="s">
        <v>0</v>
      </c>
      <c r="E8" s="13" t="s">
        <v>3</v>
      </c>
      <c r="F8" s="13" t="s">
        <v>4</v>
      </c>
      <c r="G8" s="13" t="s">
        <v>8</v>
      </c>
      <c r="H8" s="13" t="s">
        <v>5</v>
      </c>
      <c r="I8" s="13" t="s">
        <v>9</v>
      </c>
    </row>
    <row r="9" spans="1:10">
      <c r="A9" s="11">
        <v>1</v>
      </c>
      <c r="B9" s="11">
        <v>2</v>
      </c>
      <c r="C9" s="11">
        <v>3</v>
      </c>
      <c r="D9" s="13">
        <v>4</v>
      </c>
      <c r="E9" s="12">
        <v>5</v>
      </c>
      <c r="F9" s="12">
        <v>6</v>
      </c>
      <c r="G9" s="12">
        <v>7</v>
      </c>
      <c r="H9" s="12">
        <v>8</v>
      </c>
      <c r="I9" s="12">
        <v>9</v>
      </c>
    </row>
    <row r="10" spans="1:10" s="14" customFormat="1" ht="21.75" customHeight="1">
      <c r="A10" s="51" t="s">
        <v>20</v>
      </c>
      <c r="B10" s="54"/>
      <c r="C10" s="38">
        <v>2022</v>
      </c>
      <c r="D10" s="30">
        <f>SUM(E10:I10)</f>
        <v>106079.90000000001</v>
      </c>
      <c r="E10" s="30">
        <f t="shared" ref="E10:I13" si="0">E16+E52</f>
        <v>827</v>
      </c>
      <c r="F10" s="30">
        <f t="shared" si="0"/>
        <v>96959.1</v>
      </c>
      <c r="G10" s="30">
        <f t="shared" si="0"/>
        <v>7970.7</v>
      </c>
      <c r="H10" s="30">
        <f t="shared" si="0"/>
        <v>323.10000000000002</v>
      </c>
      <c r="I10" s="30">
        <f t="shared" si="0"/>
        <v>0</v>
      </c>
    </row>
    <row r="11" spans="1:10" s="14" customFormat="1" ht="20.25" customHeight="1">
      <c r="A11" s="52"/>
      <c r="B11" s="55"/>
      <c r="C11" s="38">
        <v>2023</v>
      </c>
      <c r="D11" s="30">
        <f t="shared" ref="D11:D13" si="1">SUM(E11:I11)</f>
        <v>126502.6</v>
      </c>
      <c r="E11" s="30">
        <f t="shared" si="0"/>
        <v>982</v>
      </c>
      <c r="F11" s="30">
        <f t="shared" si="0"/>
        <v>69474.600000000006</v>
      </c>
      <c r="G11" s="30">
        <f t="shared" si="0"/>
        <v>55692.7</v>
      </c>
      <c r="H11" s="30">
        <f t="shared" si="0"/>
        <v>353.3</v>
      </c>
      <c r="I11" s="30">
        <f t="shared" si="0"/>
        <v>0</v>
      </c>
    </row>
    <row r="12" spans="1:10" s="14" customFormat="1" ht="20.25" customHeight="1">
      <c r="A12" s="52"/>
      <c r="B12" s="55"/>
      <c r="C12" s="38">
        <v>2024</v>
      </c>
      <c r="D12" s="30">
        <f t="shared" si="1"/>
        <v>33508.200000000004</v>
      </c>
      <c r="E12" s="30">
        <f t="shared" si="0"/>
        <v>982</v>
      </c>
      <c r="F12" s="30">
        <f t="shared" si="0"/>
        <v>24454.2</v>
      </c>
      <c r="G12" s="30">
        <f t="shared" si="0"/>
        <v>7757.7</v>
      </c>
      <c r="H12" s="30">
        <f t="shared" si="0"/>
        <v>314.3</v>
      </c>
      <c r="I12" s="30">
        <f t="shared" si="0"/>
        <v>0</v>
      </c>
    </row>
    <row r="13" spans="1:10" s="14" customFormat="1" ht="21.75" customHeight="1">
      <c r="A13" s="52"/>
      <c r="B13" s="55"/>
      <c r="C13" s="38">
        <v>2025</v>
      </c>
      <c r="D13" s="30">
        <f t="shared" si="1"/>
        <v>33152.400000000001</v>
      </c>
      <c r="E13" s="30">
        <f>E19+E55</f>
        <v>945.8</v>
      </c>
      <c r="F13" s="30">
        <f t="shared" si="0"/>
        <v>24432.1</v>
      </c>
      <c r="G13" s="30">
        <f t="shared" si="0"/>
        <v>7757.7</v>
      </c>
      <c r="H13" s="30">
        <f t="shared" si="0"/>
        <v>16.8</v>
      </c>
      <c r="I13" s="30">
        <f t="shared" si="0"/>
        <v>0</v>
      </c>
    </row>
    <row r="14" spans="1:10" s="14" customFormat="1" ht="33" customHeight="1">
      <c r="A14" s="53"/>
      <c r="B14" s="56"/>
      <c r="C14" s="38" t="s">
        <v>6</v>
      </c>
      <c r="D14" s="30">
        <f>D10+D11+D12+D13</f>
        <v>299243.10000000003</v>
      </c>
      <c r="E14" s="30">
        <f>E10+E11+E12+E13</f>
        <v>3736.8</v>
      </c>
      <c r="F14" s="30">
        <f>F10+F11+F12+F13</f>
        <v>215320.00000000003</v>
      </c>
      <c r="G14" s="46">
        <f>G10+G11+G12+G13</f>
        <v>79178.799999999988</v>
      </c>
      <c r="H14" s="30">
        <f>H10+H11+H12+H13</f>
        <v>1007.5</v>
      </c>
      <c r="I14" s="30">
        <v>0</v>
      </c>
      <c r="J14" s="42"/>
    </row>
    <row r="15" spans="1:10">
      <c r="A15" s="37" t="s">
        <v>26</v>
      </c>
      <c r="B15" s="36"/>
      <c r="C15" s="32"/>
      <c r="D15" s="33"/>
      <c r="E15" s="34"/>
      <c r="F15" s="34"/>
      <c r="G15" s="34"/>
      <c r="H15" s="34"/>
      <c r="I15" s="35"/>
    </row>
    <row r="16" spans="1:10" s="14" customFormat="1" ht="18.75" customHeight="1">
      <c r="A16" s="51" t="s">
        <v>27</v>
      </c>
      <c r="B16" s="54"/>
      <c r="C16" s="38">
        <v>2022</v>
      </c>
      <c r="D16" s="30">
        <f>SUM(E16:I16)</f>
        <v>97442.1</v>
      </c>
      <c r="E16" s="30">
        <f>E21</f>
        <v>827</v>
      </c>
      <c r="F16" s="30">
        <f t="shared" ref="F16:I16" si="2">F21</f>
        <v>96615.1</v>
      </c>
      <c r="G16" s="30">
        <f t="shared" si="2"/>
        <v>0</v>
      </c>
      <c r="H16" s="30">
        <f t="shared" si="2"/>
        <v>0</v>
      </c>
      <c r="I16" s="30">
        <f t="shared" si="2"/>
        <v>0</v>
      </c>
    </row>
    <row r="17" spans="1:9" s="14" customFormat="1" ht="18.75" customHeight="1">
      <c r="A17" s="52"/>
      <c r="B17" s="55"/>
      <c r="C17" s="38">
        <v>2023</v>
      </c>
      <c r="D17" s="30">
        <f>SUM(E17:I17)</f>
        <v>118745.1</v>
      </c>
      <c r="E17" s="30">
        <f t="shared" ref="E17:I17" si="3">E22</f>
        <v>982</v>
      </c>
      <c r="F17" s="30">
        <f t="shared" si="3"/>
        <v>69474.600000000006</v>
      </c>
      <c r="G17" s="30">
        <f t="shared" si="3"/>
        <v>48288.5</v>
      </c>
      <c r="H17" s="30">
        <f t="shared" si="3"/>
        <v>0</v>
      </c>
      <c r="I17" s="30">
        <f t="shared" si="3"/>
        <v>0</v>
      </c>
    </row>
    <row r="18" spans="1:9" s="14" customFormat="1" ht="21.75" customHeight="1">
      <c r="A18" s="52"/>
      <c r="B18" s="55"/>
      <c r="C18" s="38">
        <v>2024</v>
      </c>
      <c r="D18" s="30">
        <f>SUM(E18:I18)</f>
        <v>25092.2</v>
      </c>
      <c r="E18" s="30">
        <f t="shared" ref="E18:I18" si="4">E23</f>
        <v>982</v>
      </c>
      <c r="F18" s="30">
        <f t="shared" si="4"/>
        <v>24110.2</v>
      </c>
      <c r="G18" s="30">
        <f t="shared" si="4"/>
        <v>0</v>
      </c>
      <c r="H18" s="30">
        <f t="shared" si="4"/>
        <v>0</v>
      </c>
      <c r="I18" s="30">
        <f t="shared" si="4"/>
        <v>0</v>
      </c>
    </row>
    <row r="19" spans="1:9" s="14" customFormat="1" ht="19.5" customHeight="1">
      <c r="A19" s="52"/>
      <c r="B19" s="55"/>
      <c r="C19" s="38">
        <v>2025</v>
      </c>
      <c r="D19" s="30">
        <f>SUM(E19:I19)</f>
        <v>25033.899999999998</v>
      </c>
      <c r="E19" s="30">
        <f t="shared" ref="E19:I19" si="5">E24</f>
        <v>945.8</v>
      </c>
      <c r="F19" s="30">
        <f t="shared" si="5"/>
        <v>24088.1</v>
      </c>
      <c r="G19" s="30">
        <f t="shared" si="5"/>
        <v>0</v>
      </c>
      <c r="H19" s="30">
        <f t="shared" si="5"/>
        <v>0</v>
      </c>
      <c r="I19" s="30">
        <f t="shared" si="5"/>
        <v>0</v>
      </c>
    </row>
    <row r="20" spans="1:9" s="14" customFormat="1" ht="31.5" customHeight="1">
      <c r="A20" s="53"/>
      <c r="B20" s="56"/>
      <c r="C20" s="39" t="s">
        <v>6</v>
      </c>
      <c r="D20" s="30">
        <f>SUM(D16:D19)</f>
        <v>266313.30000000005</v>
      </c>
      <c r="E20" s="30">
        <f>SUM(E16:E19)</f>
        <v>3736.8</v>
      </c>
      <c r="F20" s="30">
        <f>SUM(F16:F19)</f>
        <v>214288.00000000003</v>
      </c>
      <c r="G20" s="30">
        <f>SUM(G16:G19)</f>
        <v>48288.5</v>
      </c>
      <c r="H20" s="30">
        <f>SUM(H16:H19)</f>
        <v>0</v>
      </c>
      <c r="I20" s="30">
        <v>0</v>
      </c>
    </row>
    <row r="21" spans="1:9" s="14" customFormat="1" ht="19.5" customHeight="1">
      <c r="A21" s="51" t="s">
        <v>28</v>
      </c>
      <c r="B21" s="54"/>
      <c r="C21" s="38">
        <v>2022</v>
      </c>
      <c r="D21" s="30">
        <f>SUM(E21:I21)</f>
        <v>97442.1</v>
      </c>
      <c r="E21" s="30">
        <f>E26</f>
        <v>827</v>
      </c>
      <c r="F21" s="30">
        <f t="shared" ref="F21:I21" si="6">F26</f>
        <v>96615.1</v>
      </c>
      <c r="G21" s="30">
        <f t="shared" si="6"/>
        <v>0</v>
      </c>
      <c r="H21" s="30">
        <f t="shared" si="6"/>
        <v>0</v>
      </c>
      <c r="I21" s="30">
        <f t="shared" si="6"/>
        <v>0</v>
      </c>
    </row>
    <row r="22" spans="1:9" s="14" customFormat="1" ht="20.25" customHeight="1">
      <c r="A22" s="52"/>
      <c r="B22" s="55"/>
      <c r="C22" s="38">
        <v>2023</v>
      </c>
      <c r="D22" s="30">
        <f t="shared" ref="D22:D24" si="7">SUM(E22:I22)</f>
        <v>118745.1</v>
      </c>
      <c r="E22" s="30">
        <f t="shared" ref="E22:I22" si="8">E27</f>
        <v>982</v>
      </c>
      <c r="F22" s="30">
        <f t="shared" si="8"/>
        <v>69474.600000000006</v>
      </c>
      <c r="G22" s="30">
        <f t="shared" si="8"/>
        <v>48288.5</v>
      </c>
      <c r="H22" s="30">
        <f t="shared" si="8"/>
        <v>0</v>
      </c>
      <c r="I22" s="30">
        <f t="shared" si="8"/>
        <v>0</v>
      </c>
    </row>
    <row r="23" spans="1:9" s="14" customFormat="1" ht="21" customHeight="1">
      <c r="A23" s="52"/>
      <c r="B23" s="55"/>
      <c r="C23" s="38">
        <v>2024</v>
      </c>
      <c r="D23" s="30">
        <f t="shared" si="7"/>
        <v>25092.2</v>
      </c>
      <c r="E23" s="30">
        <f t="shared" ref="E23:I23" si="9">E28</f>
        <v>982</v>
      </c>
      <c r="F23" s="30">
        <f t="shared" si="9"/>
        <v>24110.2</v>
      </c>
      <c r="G23" s="30">
        <f t="shared" si="9"/>
        <v>0</v>
      </c>
      <c r="H23" s="30">
        <f t="shared" si="9"/>
        <v>0</v>
      </c>
      <c r="I23" s="30">
        <f t="shared" si="9"/>
        <v>0</v>
      </c>
    </row>
    <row r="24" spans="1:9" s="14" customFormat="1" ht="21" customHeight="1">
      <c r="A24" s="52"/>
      <c r="B24" s="55"/>
      <c r="C24" s="38">
        <v>2025</v>
      </c>
      <c r="D24" s="30">
        <f t="shared" si="7"/>
        <v>25033.899999999998</v>
      </c>
      <c r="E24" s="30">
        <f t="shared" ref="E24:I24" si="10">E29</f>
        <v>945.8</v>
      </c>
      <c r="F24" s="30">
        <f t="shared" si="10"/>
        <v>24088.1</v>
      </c>
      <c r="G24" s="30">
        <f t="shared" si="10"/>
        <v>0</v>
      </c>
      <c r="H24" s="30">
        <f t="shared" si="10"/>
        <v>0</v>
      </c>
      <c r="I24" s="30">
        <f t="shared" si="10"/>
        <v>0</v>
      </c>
    </row>
    <row r="25" spans="1:9" s="14" customFormat="1" ht="27" customHeight="1">
      <c r="A25" s="53"/>
      <c r="B25" s="56"/>
      <c r="C25" s="39" t="s">
        <v>6</v>
      </c>
      <c r="D25" s="30">
        <f>SUM(D21:D24)</f>
        <v>266313.30000000005</v>
      </c>
      <c r="E25" s="30">
        <f>SUM(E21:E24)</f>
        <v>3736.8</v>
      </c>
      <c r="F25" s="30">
        <f>SUM(F21:F24)</f>
        <v>214288.00000000003</v>
      </c>
      <c r="G25" s="30">
        <f>SUM(G21:G24)</f>
        <v>48288.5</v>
      </c>
      <c r="H25" s="30">
        <f>H78+H30+H35</f>
        <v>0</v>
      </c>
      <c r="I25" s="30">
        <f>I78+I30+I35</f>
        <v>0</v>
      </c>
    </row>
    <row r="26" spans="1:9" s="14" customFormat="1" ht="22.5" customHeight="1">
      <c r="A26" s="51" t="s">
        <v>15</v>
      </c>
      <c r="B26" s="54"/>
      <c r="C26" s="38">
        <v>2022</v>
      </c>
      <c r="D26" s="30">
        <f>SUM(E26:I26)</f>
        <v>97442.1</v>
      </c>
      <c r="E26" s="30">
        <f t="shared" ref="E26:I29" si="11">E31+E36+E46</f>
        <v>827</v>
      </c>
      <c r="F26" s="30">
        <v>96615.1</v>
      </c>
      <c r="G26" s="30">
        <f t="shared" si="11"/>
        <v>0</v>
      </c>
      <c r="H26" s="30">
        <f t="shared" si="11"/>
        <v>0</v>
      </c>
      <c r="I26" s="30">
        <f t="shared" si="11"/>
        <v>0</v>
      </c>
    </row>
    <row r="27" spans="1:9" s="14" customFormat="1" ht="20.25" customHeight="1">
      <c r="A27" s="52"/>
      <c r="B27" s="55"/>
      <c r="C27" s="38">
        <v>2023</v>
      </c>
      <c r="D27" s="30">
        <f>SUM(E27:I27)</f>
        <v>118745.1</v>
      </c>
      <c r="E27" s="30">
        <f t="shared" si="11"/>
        <v>982</v>
      </c>
      <c r="F27" s="30">
        <v>69474.600000000006</v>
      </c>
      <c r="G27" s="30">
        <f t="shared" si="11"/>
        <v>48288.5</v>
      </c>
      <c r="H27" s="30">
        <f t="shared" si="11"/>
        <v>0</v>
      </c>
      <c r="I27" s="30">
        <f t="shared" si="11"/>
        <v>0</v>
      </c>
    </row>
    <row r="28" spans="1:9" s="14" customFormat="1" ht="21" customHeight="1">
      <c r="A28" s="52"/>
      <c r="B28" s="55"/>
      <c r="C28" s="38">
        <v>2024</v>
      </c>
      <c r="D28" s="30">
        <f t="shared" ref="D28" si="12">SUM(E28:I28)</f>
        <v>25092.2</v>
      </c>
      <c r="E28" s="30">
        <f t="shared" si="11"/>
        <v>982</v>
      </c>
      <c r="F28" s="30">
        <v>24110.2</v>
      </c>
      <c r="G28" s="30">
        <f t="shared" si="11"/>
        <v>0</v>
      </c>
      <c r="H28" s="30">
        <f t="shared" si="11"/>
        <v>0</v>
      </c>
      <c r="I28" s="30">
        <f t="shared" si="11"/>
        <v>0</v>
      </c>
    </row>
    <row r="29" spans="1:9" s="14" customFormat="1" ht="22.5" customHeight="1">
      <c r="A29" s="52"/>
      <c r="B29" s="55"/>
      <c r="C29" s="38">
        <v>2025</v>
      </c>
      <c r="D29" s="30">
        <f>SUM(E29:I29)</f>
        <v>25033.899999999998</v>
      </c>
      <c r="E29" s="30">
        <f t="shared" si="11"/>
        <v>945.8</v>
      </c>
      <c r="F29" s="30">
        <v>24088.1</v>
      </c>
      <c r="G29" s="30">
        <f t="shared" si="11"/>
        <v>0</v>
      </c>
      <c r="H29" s="30">
        <f t="shared" si="11"/>
        <v>0</v>
      </c>
      <c r="I29" s="30">
        <f t="shared" si="11"/>
        <v>0</v>
      </c>
    </row>
    <row r="30" spans="1:9" s="14" customFormat="1" ht="36.75" customHeight="1">
      <c r="A30" s="53"/>
      <c r="B30" s="56"/>
      <c r="C30" s="39" t="s">
        <v>6</v>
      </c>
      <c r="D30" s="30">
        <f t="shared" ref="D30" si="13">SUM(E30:I30)</f>
        <v>266313.30000000005</v>
      </c>
      <c r="E30" s="30">
        <f>SUM(E26:E29)</f>
        <v>3736.8</v>
      </c>
      <c r="F30" s="30">
        <f>SUM(F26:F29)</f>
        <v>214288.00000000003</v>
      </c>
      <c r="G30" s="30">
        <f>G83+G35+G40</f>
        <v>48288.5</v>
      </c>
      <c r="H30" s="30">
        <f>H83+H35+H40</f>
        <v>0</v>
      </c>
      <c r="I30" s="30">
        <f>I83+I35+I40</f>
        <v>0</v>
      </c>
    </row>
    <row r="31" spans="1:9" ht="21.75" customHeight="1">
      <c r="A31" s="59" t="s">
        <v>21</v>
      </c>
      <c r="B31" s="49" t="s">
        <v>19</v>
      </c>
      <c r="C31" s="11">
        <v>2022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ht="21.75" customHeight="1">
      <c r="A32" s="60"/>
      <c r="B32" s="49"/>
      <c r="C32" s="11">
        <v>2023</v>
      </c>
      <c r="D32" s="22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ht="19.5" customHeight="1">
      <c r="A33" s="60"/>
      <c r="B33" s="49"/>
      <c r="C33" s="11">
        <v>2024</v>
      </c>
      <c r="D33" s="22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ht="26.25" customHeight="1">
      <c r="A34" s="60"/>
      <c r="B34" s="49"/>
      <c r="C34" s="11">
        <v>2025</v>
      </c>
      <c r="D34" s="22">
        <f>SUM(E34:I34)</f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ht="52.5" customHeight="1">
      <c r="A35" s="61"/>
      <c r="B35" s="49"/>
      <c r="C35" s="24" t="s">
        <v>6</v>
      </c>
      <c r="D35" s="25">
        <f t="shared" ref="D35:I35" si="14">SUM(D31:D34)</f>
        <v>0</v>
      </c>
      <c r="E35" s="25">
        <f t="shared" si="14"/>
        <v>0</v>
      </c>
      <c r="F35" s="25">
        <f t="shared" si="14"/>
        <v>0</v>
      </c>
      <c r="G35" s="25">
        <f t="shared" si="14"/>
        <v>0</v>
      </c>
      <c r="H35" s="25">
        <f t="shared" si="14"/>
        <v>0</v>
      </c>
      <c r="I35" s="25">
        <f t="shared" si="14"/>
        <v>0</v>
      </c>
    </row>
    <row r="36" spans="1:9" ht="18.75" customHeight="1">
      <c r="A36" s="59" t="s">
        <v>29</v>
      </c>
      <c r="B36" s="49" t="s">
        <v>25</v>
      </c>
      <c r="C36" s="11">
        <v>2022</v>
      </c>
      <c r="D36" s="26">
        <f>SUM(E36:I36)</f>
        <v>0</v>
      </c>
      <c r="E36" s="26">
        <f>SUM(F36:J36)</f>
        <v>0</v>
      </c>
      <c r="F36" s="26">
        <v>0</v>
      </c>
      <c r="G36" s="23">
        <v>0</v>
      </c>
      <c r="H36" s="23">
        <v>0</v>
      </c>
      <c r="I36" s="23">
        <v>0</v>
      </c>
    </row>
    <row r="37" spans="1:9">
      <c r="A37" s="60"/>
      <c r="B37" s="49"/>
      <c r="C37" s="11">
        <v>2023</v>
      </c>
      <c r="D37" s="26">
        <v>48288.5</v>
      </c>
      <c r="E37" s="23">
        <v>0</v>
      </c>
      <c r="F37" s="26">
        <v>0</v>
      </c>
      <c r="G37" s="23">
        <v>48288.5</v>
      </c>
      <c r="H37" s="23">
        <v>0</v>
      </c>
      <c r="I37" s="23">
        <v>0</v>
      </c>
    </row>
    <row r="38" spans="1:9">
      <c r="A38" s="60"/>
      <c r="B38" s="49"/>
      <c r="C38" s="11">
        <v>2024</v>
      </c>
      <c r="D38" s="26">
        <f>SUM(E38:I38)</f>
        <v>0</v>
      </c>
      <c r="E38" s="23">
        <v>0</v>
      </c>
      <c r="F38" s="26">
        <v>0</v>
      </c>
      <c r="G38" s="23">
        <v>0</v>
      </c>
      <c r="H38" s="23">
        <v>0</v>
      </c>
      <c r="I38" s="23">
        <v>0</v>
      </c>
    </row>
    <row r="39" spans="1:9">
      <c r="A39" s="60"/>
      <c r="B39" s="49"/>
      <c r="C39" s="11">
        <v>2025</v>
      </c>
      <c r="D39" s="26">
        <f>SUM(E39:I39)</f>
        <v>0</v>
      </c>
      <c r="E39" s="23">
        <v>0</v>
      </c>
      <c r="F39" s="26">
        <v>0</v>
      </c>
      <c r="G39" s="23">
        <v>0</v>
      </c>
      <c r="H39" s="23">
        <v>0</v>
      </c>
      <c r="I39" s="23">
        <v>0</v>
      </c>
    </row>
    <row r="40" spans="1:9" ht="24.75" customHeight="1">
      <c r="A40" s="61"/>
      <c r="B40" s="49"/>
      <c r="C40" s="24" t="s">
        <v>6</v>
      </c>
      <c r="D40" s="27">
        <f>SUM(E40:I40)</f>
        <v>48288.5</v>
      </c>
      <c r="E40" s="27">
        <f>SUM(E36:E39)</f>
        <v>0</v>
      </c>
      <c r="F40" s="27">
        <f>SUM(F36:F39)</f>
        <v>0</v>
      </c>
      <c r="G40" s="27">
        <f t="shared" ref="G40:I40" si="15">SUM(G36:G39)</f>
        <v>48288.5</v>
      </c>
      <c r="H40" s="27">
        <f t="shared" si="15"/>
        <v>0</v>
      </c>
      <c r="I40" s="27">
        <f t="shared" si="15"/>
        <v>0</v>
      </c>
    </row>
    <row r="41" spans="1:9" ht="21" customHeight="1">
      <c r="A41" s="59" t="s">
        <v>30</v>
      </c>
      <c r="B41" s="49" t="s">
        <v>25</v>
      </c>
      <c r="C41" s="47">
        <v>2022</v>
      </c>
      <c r="D41" s="26">
        <v>95820.5</v>
      </c>
      <c r="E41" s="23">
        <v>0</v>
      </c>
      <c r="F41" s="26">
        <v>95820.5</v>
      </c>
      <c r="G41" s="23">
        <v>0</v>
      </c>
      <c r="H41" s="23">
        <v>0</v>
      </c>
      <c r="I41" s="23">
        <v>0</v>
      </c>
    </row>
    <row r="42" spans="1:9" ht="21" customHeight="1">
      <c r="A42" s="60"/>
      <c r="B42" s="49"/>
      <c r="C42" s="47">
        <v>2023</v>
      </c>
      <c r="D42" s="26">
        <v>68531.199999999997</v>
      </c>
      <c r="E42" s="23">
        <v>0</v>
      </c>
      <c r="F42" s="26">
        <v>68531.199999999997</v>
      </c>
      <c r="G42" s="23">
        <v>0</v>
      </c>
      <c r="H42" s="23">
        <v>0</v>
      </c>
      <c r="I42" s="23">
        <v>0</v>
      </c>
    </row>
    <row r="43" spans="1:9" ht="21" customHeight="1">
      <c r="A43" s="60"/>
      <c r="B43" s="49"/>
      <c r="C43" s="47">
        <v>2024</v>
      </c>
      <c r="D43" s="26">
        <v>23166.799999999999</v>
      </c>
      <c r="E43" s="23">
        <v>0</v>
      </c>
      <c r="F43" s="26">
        <v>23166.799999999999</v>
      </c>
      <c r="G43" s="23">
        <v>0</v>
      </c>
      <c r="H43" s="23">
        <v>0</v>
      </c>
      <c r="I43" s="23">
        <v>0</v>
      </c>
    </row>
    <row r="44" spans="1:9" ht="21" customHeight="1">
      <c r="A44" s="60"/>
      <c r="B44" s="49"/>
      <c r="C44" s="47">
        <v>2025</v>
      </c>
      <c r="D44" s="26">
        <v>23106.2</v>
      </c>
      <c r="E44" s="23">
        <v>0</v>
      </c>
      <c r="F44" s="26">
        <v>23106.2</v>
      </c>
      <c r="G44" s="23">
        <v>0</v>
      </c>
      <c r="H44" s="23">
        <v>0</v>
      </c>
      <c r="I44" s="23">
        <v>0</v>
      </c>
    </row>
    <row r="45" spans="1:9" ht="21" customHeight="1">
      <c r="A45" s="61"/>
      <c r="B45" s="49"/>
      <c r="C45" s="24" t="s">
        <v>6</v>
      </c>
      <c r="D45" s="27">
        <f>D44+D43+D42+D41</f>
        <v>210624.7</v>
      </c>
      <c r="E45" s="27">
        <v>0</v>
      </c>
      <c r="F45" s="27">
        <f>F44+F43+F42+F41</f>
        <v>210624.7</v>
      </c>
      <c r="G45" s="27">
        <f t="shared" ref="G45:I45" si="16">SUM(G41:G44)</f>
        <v>0</v>
      </c>
      <c r="H45" s="27">
        <f t="shared" si="16"/>
        <v>0</v>
      </c>
      <c r="I45" s="27">
        <f t="shared" si="16"/>
        <v>0</v>
      </c>
    </row>
    <row r="46" spans="1:9">
      <c r="A46" s="59" t="s">
        <v>30</v>
      </c>
      <c r="B46" s="49" t="s">
        <v>25</v>
      </c>
      <c r="C46" s="44">
        <v>2022</v>
      </c>
      <c r="D46" s="48">
        <v>1621.6</v>
      </c>
      <c r="E46" s="23">
        <v>827</v>
      </c>
      <c r="F46" s="48">
        <v>794.6</v>
      </c>
      <c r="G46" s="23">
        <v>0</v>
      </c>
      <c r="H46" s="23">
        <v>0</v>
      </c>
      <c r="I46" s="23">
        <v>0</v>
      </c>
    </row>
    <row r="47" spans="1:9">
      <c r="A47" s="60"/>
      <c r="B47" s="49"/>
      <c r="C47" s="44">
        <v>2023</v>
      </c>
      <c r="D47" s="26">
        <f>E47+F47+G47+H47+I47</f>
        <v>1925.4</v>
      </c>
      <c r="E47" s="23">
        <v>982</v>
      </c>
      <c r="F47" s="26">
        <v>943.4</v>
      </c>
      <c r="G47" s="23">
        <v>0</v>
      </c>
      <c r="H47" s="23">
        <v>0</v>
      </c>
      <c r="I47" s="23">
        <v>0</v>
      </c>
    </row>
    <row r="48" spans="1:9">
      <c r="A48" s="60"/>
      <c r="B48" s="49"/>
      <c r="C48" s="44">
        <v>2024</v>
      </c>
      <c r="D48" s="26">
        <f>E48+F48+G48+H48+I48</f>
        <v>1925.4</v>
      </c>
      <c r="E48" s="23">
        <v>982</v>
      </c>
      <c r="F48" s="26">
        <v>943.4</v>
      </c>
      <c r="G48" s="23">
        <v>0</v>
      </c>
      <c r="H48" s="23">
        <v>0</v>
      </c>
      <c r="I48" s="23">
        <v>0</v>
      </c>
    </row>
    <row r="49" spans="1:9">
      <c r="A49" s="60"/>
      <c r="B49" s="49"/>
      <c r="C49" s="44">
        <v>2025</v>
      </c>
      <c r="D49" s="26">
        <f>E49+F49+G49+H49+I49</f>
        <v>1927.6999999999998</v>
      </c>
      <c r="E49" s="23">
        <v>945.8</v>
      </c>
      <c r="F49" s="26">
        <v>981.9</v>
      </c>
      <c r="G49" s="23">
        <v>0</v>
      </c>
      <c r="H49" s="23">
        <v>0</v>
      </c>
      <c r="I49" s="23">
        <v>0</v>
      </c>
    </row>
    <row r="50" spans="1:9">
      <c r="A50" s="61"/>
      <c r="B50" s="49"/>
      <c r="C50" s="24" t="s">
        <v>6</v>
      </c>
      <c r="D50" s="27">
        <f>D46+D47+D48+D49</f>
        <v>7400.0999999999995</v>
      </c>
      <c r="E50" s="27">
        <f>E46+E47+E48+E49</f>
        <v>3736.8</v>
      </c>
      <c r="F50" s="27">
        <f>F46+F47+F48+F49</f>
        <v>3663.3</v>
      </c>
      <c r="G50" s="27">
        <f t="shared" ref="G50:I50" si="17">SUM(G46:G49)</f>
        <v>0</v>
      </c>
      <c r="H50" s="27">
        <f t="shared" si="17"/>
        <v>0</v>
      </c>
      <c r="I50" s="27">
        <f t="shared" si="17"/>
        <v>0</v>
      </c>
    </row>
    <row r="51" spans="1:9" ht="28.5" customHeight="1">
      <c r="A51" s="37" t="s">
        <v>24</v>
      </c>
      <c r="B51" s="36"/>
      <c r="C51" s="32"/>
      <c r="D51" s="33"/>
      <c r="E51" s="34"/>
      <c r="F51" s="34"/>
      <c r="G51" s="34"/>
      <c r="H51" s="34"/>
      <c r="I51" s="35"/>
    </row>
    <row r="52" spans="1:9">
      <c r="A52" s="65" t="s">
        <v>6</v>
      </c>
      <c r="B52" s="66"/>
      <c r="C52" s="29">
        <v>2022</v>
      </c>
      <c r="D52" s="20">
        <f>SUM(E52:I52)</f>
        <v>8637.8000000000011</v>
      </c>
      <c r="E52" s="20">
        <f>E58+E74</f>
        <v>0</v>
      </c>
      <c r="F52" s="20">
        <f t="shared" ref="F52:I52" si="18">F58+F74</f>
        <v>344</v>
      </c>
      <c r="G52" s="20">
        <v>7970.7</v>
      </c>
      <c r="H52" s="20">
        <v>323.10000000000002</v>
      </c>
      <c r="I52" s="20">
        <f t="shared" si="18"/>
        <v>0</v>
      </c>
    </row>
    <row r="53" spans="1:9">
      <c r="A53" s="65"/>
      <c r="B53" s="66"/>
      <c r="C53" s="29">
        <v>2023</v>
      </c>
      <c r="D53" s="20">
        <f t="shared" ref="D53:D55" si="19">SUM(E53:I53)</f>
        <v>7757.5</v>
      </c>
      <c r="E53" s="20">
        <f t="shared" ref="E53:I53" si="20">E59+E75</f>
        <v>0</v>
      </c>
      <c r="F53" s="20">
        <v>0</v>
      </c>
      <c r="G53" s="20">
        <v>7404.2</v>
      </c>
      <c r="H53" s="20">
        <v>353.3</v>
      </c>
      <c r="I53" s="20">
        <f t="shared" si="20"/>
        <v>0</v>
      </c>
    </row>
    <row r="54" spans="1:9">
      <c r="A54" s="65"/>
      <c r="B54" s="66"/>
      <c r="C54" s="45">
        <v>2024</v>
      </c>
      <c r="D54" s="20">
        <f t="shared" si="19"/>
        <v>8416</v>
      </c>
      <c r="E54" s="20">
        <f t="shared" ref="E54:I54" si="21">E60+E76</f>
        <v>0</v>
      </c>
      <c r="F54" s="20">
        <f t="shared" si="21"/>
        <v>344</v>
      </c>
      <c r="G54" s="20">
        <v>7757.7</v>
      </c>
      <c r="H54" s="20">
        <v>314.3</v>
      </c>
      <c r="I54" s="20">
        <f t="shared" si="21"/>
        <v>0</v>
      </c>
    </row>
    <row r="55" spans="1:9">
      <c r="A55" s="65"/>
      <c r="B55" s="66"/>
      <c r="C55" s="29">
        <v>2025</v>
      </c>
      <c r="D55" s="20">
        <f t="shared" si="19"/>
        <v>8118.5</v>
      </c>
      <c r="E55" s="20">
        <f t="shared" ref="E55:I55" si="22">E61+E77</f>
        <v>0</v>
      </c>
      <c r="F55" s="20">
        <f t="shared" si="22"/>
        <v>344</v>
      </c>
      <c r="G55" s="20">
        <v>7757.7</v>
      </c>
      <c r="H55" s="20">
        <v>16.8</v>
      </c>
      <c r="I55" s="20">
        <f t="shared" si="22"/>
        <v>0</v>
      </c>
    </row>
    <row r="56" spans="1:9">
      <c r="A56" s="65"/>
      <c r="B56" s="66"/>
      <c r="C56" s="29" t="s">
        <v>6</v>
      </c>
      <c r="D56" s="20">
        <f>D52+D53+D54+D55</f>
        <v>32929.800000000003</v>
      </c>
      <c r="E56" s="20">
        <f>E52+E53+E54+E55</f>
        <v>0</v>
      </c>
      <c r="F56" s="20">
        <f>F52+F53+F54+F55</f>
        <v>1032</v>
      </c>
      <c r="G56" s="20">
        <f>G52+G53+G54+G55</f>
        <v>30890.3</v>
      </c>
      <c r="H56" s="20">
        <f t="shared" ref="H56:I56" si="23">SUM(H52:H55)</f>
        <v>1007.5</v>
      </c>
      <c r="I56" s="20">
        <f t="shared" si="23"/>
        <v>0</v>
      </c>
    </row>
    <row r="57" spans="1:9" ht="25.5" customHeight="1">
      <c r="A57" s="31" t="s">
        <v>17</v>
      </c>
      <c r="B57" s="36"/>
      <c r="C57" s="32"/>
      <c r="D57" s="33"/>
      <c r="E57" s="34"/>
      <c r="F57" s="34"/>
      <c r="G57" s="34"/>
      <c r="H57" s="34"/>
      <c r="I57" s="35"/>
    </row>
    <row r="58" spans="1:9" ht="16.5" customHeight="1">
      <c r="A58" s="65" t="s">
        <v>6</v>
      </c>
      <c r="B58" s="50"/>
      <c r="C58" s="13">
        <v>2022</v>
      </c>
      <c r="D58" s="19">
        <f>E58+F58+G58+H58+I58</f>
        <v>8293.7999999999993</v>
      </c>
      <c r="E58" s="19">
        <f>E63+E68</f>
        <v>0</v>
      </c>
      <c r="F58" s="19">
        <f>F63+F68</f>
        <v>0</v>
      </c>
      <c r="G58" s="19">
        <v>7970.7</v>
      </c>
      <c r="H58" s="19">
        <v>323.10000000000002</v>
      </c>
      <c r="I58" s="19">
        <f t="shared" ref="I58" si="24">I63+I68</f>
        <v>0</v>
      </c>
    </row>
    <row r="59" spans="1:9" ht="16.5" customHeight="1">
      <c r="A59" s="65"/>
      <c r="B59" s="50"/>
      <c r="C59" s="13">
        <v>2023</v>
      </c>
      <c r="D59" s="19">
        <f>E59+F59+G59+H59+I59</f>
        <v>7757.5</v>
      </c>
      <c r="E59" s="19">
        <f t="shared" ref="E59:I59" si="25">E64+E69</f>
        <v>0</v>
      </c>
      <c r="F59" s="19">
        <f t="shared" si="25"/>
        <v>0</v>
      </c>
      <c r="G59" s="19">
        <v>7404.2</v>
      </c>
      <c r="H59" s="19">
        <v>353.3</v>
      </c>
      <c r="I59" s="19">
        <f t="shared" si="25"/>
        <v>0</v>
      </c>
    </row>
    <row r="60" spans="1:9" ht="16.5" customHeight="1">
      <c r="A60" s="65"/>
      <c r="B60" s="50"/>
      <c r="C60" s="43">
        <v>2024</v>
      </c>
      <c r="D60" s="19">
        <f>E60+F60+G60+H60+I60</f>
        <v>8072</v>
      </c>
      <c r="E60" s="19">
        <f t="shared" ref="E60:I60" si="26">E65+E70</f>
        <v>0</v>
      </c>
      <c r="F60" s="19">
        <f t="shared" si="26"/>
        <v>0</v>
      </c>
      <c r="G60" s="19">
        <v>7757.7</v>
      </c>
      <c r="H60" s="19">
        <v>314.3</v>
      </c>
      <c r="I60" s="19">
        <f t="shared" si="26"/>
        <v>0</v>
      </c>
    </row>
    <row r="61" spans="1:9" ht="16.5" customHeight="1">
      <c r="A61" s="65"/>
      <c r="B61" s="50"/>
      <c r="C61" s="13">
        <v>2025</v>
      </c>
      <c r="D61" s="19">
        <f>E61+F61+G61+H61+I61</f>
        <v>7774.5</v>
      </c>
      <c r="E61" s="19">
        <f t="shared" ref="E61:I61" si="27">E66+E71</f>
        <v>0</v>
      </c>
      <c r="F61" s="19">
        <f t="shared" si="27"/>
        <v>0</v>
      </c>
      <c r="G61" s="19">
        <v>7757.7</v>
      </c>
      <c r="H61" s="19">
        <v>16.8</v>
      </c>
      <c r="I61" s="19">
        <f t="shared" si="27"/>
        <v>0</v>
      </c>
    </row>
    <row r="62" spans="1:9" ht="27.75" customHeight="1">
      <c r="A62" s="65"/>
      <c r="B62" s="50"/>
      <c r="C62" s="13" t="s">
        <v>6</v>
      </c>
      <c r="D62" s="21">
        <f>D58+D59+D60+D61</f>
        <v>31897.8</v>
      </c>
      <c r="E62" s="21">
        <f>E58+E59+E60+E61</f>
        <v>0</v>
      </c>
      <c r="F62" s="21">
        <f>F58+F59+F60+F61</f>
        <v>0</v>
      </c>
      <c r="G62" s="21">
        <f>G58+G59+G60+G61</f>
        <v>30890.3</v>
      </c>
      <c r="H62" s="21">
        <f>SUM(H58:H61)</f>
        <v>1007.5</v>
      </c>
      <c r="I62" s="21">
        <v>0</v>
      </c>
    </row>
    <row r="63" spans="1:9" ht="16.5" customHeight="1">
      <c r="A63" s="59" t="s">
        <v>16</v>
      </c>
      <c r="B63" s="49" t="s">
        <v>19</v>
      </c>
      <c r="C63" s="11">
        <v>2022</v>
      </c>
      <c r="D63" s="22">
        <f>E63+F63+G63</f>
        <v>7970.72</v>
      </c>
      <c r="E63" s="23">
        <v>0</v>
      </c>
      <c r="F63" s="23">
        <v>0</v>
      </c>
      <c r="G63" s="23">
        <v>7970.72</v>
      </c>
      <c r="H63" s="23">
        <v>0</v>
      </c>
      <c r="I63" s="23">
        <v>0</v>
      </c>
    </row>
    <row r="64" spans="1:9" ht="22.5" customHeight="1">
      <c r="A64" s="60"/>
      <c r="B64" s="49"/>
      <c r="C64" s="11">
        <v>2023</v>
      </c>
      <c r="D64" s="22">
        <f>E64+F64+G64</f>
        <v>7404.2</v>
      </c>
      <c r="E64" s="23">
        <v>0</v>
      </c>
      <c r="F64" s="23">
        <v>0</v>
      </c>
      <c r="G64" s="23">
        <v>7404.2</v>
      </c>
      <c r="H64" s="23">
        <v>0</v>
      </c>
      <c r="I64" s="23">
        <v>0</v>
      </c>
    </row>
    <row r="65" spans="1:9" ht="16.5" customHeight="1">
      <c r="A65" s="60"/>
      <c r="B65" s="49"/>
      <c r="C65" s="44">
        <v>2024</v>
      </c>
      <c r="D65" s="22">
        <f>E65+F65+G65</f>
        <v>7757.7</v>
      </c>
      <c r="E65" s="23">
        <v>0</v>
      </c>
      <c r="F65" s="23">
        <v>0</v>
      </c>
      <c r="G65" s="23">
        <v>7757.7</v>
      </c>
      <c r="H65" s="23">
        <v>0</v>
      </c>
      <c r="I65" s="23">
        <v>0</v>
      </c>
    </row>
    <row r="66" spans="1:9" ht="16.5" customHeight="1">
      <c r="A66" s="60"/>
      <c r="B66" s="49"/>
      <c r="C66" s="11">
        <v>2025</v>
      </c>
      <c r="D66" s="22">
        <f>E66+F66+G66</f>
        <v>7757.7</v>
      </c>
      <c r="E66" s="23">
        <v>0</v>
      </c>
      <c r="F66" s="23">
        <v>0</v>
      </c>
      <c r="G66" s="23">
        <v>7757.7</v>
      </c>
      <c r="H66" s="23">
        <v>0</v>
      </c>
      <c r="I66" s="23">
        <v>0</v>
      </c>
    </row>
    <row r="67" spans="1:9" ht="16.5" customHeight="1">
      <c r="A67" s="61"/>
      <c r="B67" s="49"/>
      <c r="C67" s="24" t="s">
        <v>6</v>
      </c>
      <c r="D67" s="25">
        <f>D63+D64+D65+D66</f>
        <v>30890.32</v>
      </c>
      <c r="E67" s="25">
        <f>SUM(E62:E66)</f>
        <v>0</v>
      </c>
      <c r="F67" s="25">
        <f>SUM(F63:F66)</f>
        <v>0</v>
      </c>
      <c r="G67" s="25">
        <f>G63+G64+G65+G66</f>
        <v>30890.32</v>
      </c>
      <c r="H67" s="25">
        <f>SUM(H63:H66)</f>
        <v>0</v>
      </c>
      <c r="I67" s="25">
        <f>SUM(I63:I66)</f>
        <v>0</v>
      </c>
    </row>
    <row r="68" spans="1:9">
      <c r="A68" s="59" t="s">
        <v>23</v>
      </c>
      <c r="B68" s="49" t="s">
        <v>19</v>
      </c>
      <c r="C68" s="11">
        <v>2022</v>
      </c>
      <c r="D68" s="22">
        <f>E68+F68+G68+H68</f>
        <v>323.10000000000002</v>
      </c>
      <c r="E68" s="23">
        <v>0</v>
      </c>
      <c r="F68" s="23">
        <v>0</v>
      </c>
      <c r="G68" s="23">
        <v>0</v>
      </c>
      <c r="H68" s="23">
        <v>323.10000000000002</v>
      </c>
      <c r="I68" s="23">
        <v>0</v>
      </c>
    </row>
    <row r="69" spans="1:9" ht="16.5" customHeight="1">
      <c r="A69" s="60"/>
      <c r="B69" s="49"/>
      <c r="C69" s="11">
        <v>2023</v>
      </c>
      <c r="D69" s="22">
        <f>E69+F69+G69+H69</f>
        <v>353.3</v>
      </c>
      <c r="E69" s="23">
        <v>0</v>
      </c>
      <c r="F69" s="23">
        <v>0</v>
      </c>
      <c r="G69" s="23">
        <v>0</v>
      </c>
      <c r="H69" s="23">
        <v>353.3</v>
      </c>
      <c r="I69" s="23">
        <v>0</v>
      </c>
    </row>
    <row r="70" spans="1:9" ht="16.5" customHeight="1">
      <c r="A70" s="60"/>
      <c r="B70" s="49"/>
      <c r="C70" s="44">
        <v>2024</v>
      </c>
      <c r="D70" s="22">
        <f>E70+F70+G70+H70</f>
        <v>314.3</v>
      </c>
      <c r="E70" s="23">
        <v>0</v>
      </c>
      <c r="F70" s="23">
        <v>0</v>
      </c>
      <c r="G70" s="23">
        <v>0</v>
      </c>
      <c r="H70" s="23">
        <v>314.3</v>
      </c>
      <c r="I70" s="23">
        <v>0</v>
      </c>
    </row>
    <row r="71" spans="1:9" ht="16.5" customHeight="1">
      <c r="A71" s="60"/>
      <c r="B71" s="49"/>
      <c r="C71" s="11">
        <v>2025</v>
      </c>
      <c r="D71" s="22">
        <f>E71+F71+G71+H71</f>
        <v>16.8</v>
      </c>
      <c r="E71" s="23">
        <v>0</v>
      </c>
      <c r="F71" s="23">
        <v>0</v>
      </c>
      <c r="G71" s="23">
        <v>0</v>
      </c>
      <c r="H71" s="23">
        <v>16.8</v>
      </c>
      <c r="I71" s="23">
        <v>0</v>
      </c>
    </row>
    <row r="72" spans="1:9" ht="16.5" customHeight="1">
      <c r="A72" s="61"/>
      <c r="B72" s="49"/>
      <c r="C72" s="24" t="s">
        <v>6</v>
      </c>
      <c r="D72" s="25">
        <f>D68+D69+D70+D71</f>
        <v>1007.5</v>
      </c>
      <c r="E72" s="25">
        <f>SUM(E67:E71)</f>
        <v>0</v>
      </c>
      <c r="F72" s="25">
        <f>SUM(F68:F71)</f>
        <v>0</v>
      </c>
      <c r="G72" s="25">
        <v>0</v>
      </c>
      <c r="H72" s="25">
        <f>SUM(H68:H71)</f>
        <v>1007.5</v>
      </c>
      <c r="I72" s="25">
        <f>SUM(I68:I71)</f>
        <v>0</v>
      </c>
    </row>
    <row r="73" spans="1:9" ht="16.5" customHeight="1">
      <c r="A73" s="37" t="s">
        <v>22</v>
      </c>
      <c r="B73" s="40"/>
      <c r="C73" s="32"/>
      <c r="D73" s="33"/>
      <c r="E73" s="34"/>
      <c r="F73" s="34"/>
      <c r="G73" s="34"/>
      <c r="H73" s="34"/>
      <c r="I73" s="35"/>
    </row>
    <row r="74" spans="1:9" ht="25.5" customHeight="1">
      <c r="A74" s="65" t="s">
        <v>6</v>
      </c>
      <c r="B74" s="50"/>
      <c r="C74" s="13">
        <v>2022</v>
      </c>
      <c r="D74" s="19">
        <f>E74+F74+G74+H74+I74</f>
        <v>344</v>
      </c>
      <c r="E74" s="19">
        <f>E79</f>
        <v>0</v>
      </c>
      <c r="F74" s="19">
        <f>F79</f>
        <v>344</v>
      </c>
      <c r="G74" s="19">
        <f t="shared" ref="G74:I75" si="28">G79</f>
        <v>0</v>
      </c>
      <c r="H74" s="19">
        <f t="shared" si="28"/>
        <v>0</v>
      </c>
      <c r="I74" s="19">
        <f t="shared" si="28"/>
        <v>0</v>
      </c>
    </row>
    <row r="75" spans="1:9" ht="26.25" customHeight="1">
      <c r="A75" s="65"/>
      <c r="B75" s="50"/>
      <c r="C75" s="13">
        <v>2023</v>
      </c>
      <c r="D75" s="19">
        <f t="shared" ref="D75:D77" si="29">E75+F75+G75+H75+I75</f>
        <v>0</v>
      </c>
      <c r="E75" s="19">
        <f>E80</f>
        <v>0</v>
      </c>
      <c r="F75" s="19">
        <f t="shared" ref="F75:F77" si="30">F80</f>
        <v>0</v>
      </c>
      <c r="G75" s="19">
        <f t="shared" si="28"/>
        <v>0</v>
      </c>
      <c r="H75" s="19">
        <f t="shared" si="28"/>
        <v>0</v>
      </c>
      <c r="I75" s="19">
        <f t="shared" si="28"/>
        <v>0</v>
      </c>
    </row>
    <row r="76" spans="1:9" ht="26.25" customHeight="1">
      <c r="A76" s="65"/>
      <c r="B76" s="50"/>
      <c r="C76" s="43">
        <v>2024</v>
      </c>
      <c r="D76" s="19">
        <f t="shared" si="29"/>
        <v>344</v>
      </c>
      <c r="E76" s="19">
        <v>0</v>
      </c>
      <c r="F76" s="19">
        <f t="shared" si="30"/>
        <v>344</v>
      </c>
      <c r="G76" s="19">
        <v>0</v>
      </c>
      <c r="H76" s="19">
        <v>0</v>
      </c>
      <c r="I76" s="19">
        <v>0</v>
      </c>
    </row>
    <row r="77" spans="1:9" ht="36" customHeight="1">
      <c r="A77" s="65"/>
      <c r="B77" s="50"/>
      <c r="C77" s="13">
        <v>2025</v>
      </c>
      <c r="D77" s="19">
        <f t="shared" si="29"/>
        <v>344</v>
      </c>
      <c r="E77" s="19">
        <f>E82</f>
        <v>0</v>
      </c>
      <c r="F77" s="19">
        <f t="shared" si="30"/>
        <v>344</v>
      </c>
      <c r="G77" s="19">
        <f>G82</f>
        <v>0</v>
      </c>
      <c r="H77" s="19">
        <f>H82</f>
        <v>0</v>
      </c>
      <c r="I77" s="19">
        <f>I82</f>
        <v>0</v>
      </c>
    </row>
    <row r="78" spans="1:9" ht="49.5" customHeight="1">
      <c r="A78" s="65"/>
      <c r="B78" s="50"/>
      <c r="C78" s="13" t="s">
        <v>6</v>
      </c>
      <c r="D78" s="21">
        <f>D74+D75+D76+D77</f>
        <v>1032</v>
      </c>
      <c r="E78" s="21">
        <f>E74+E75+E76+E77</f>
        <v>0</v>
      </c>
      <c r="F78" s="21">
        <f>F74+F75+F76+F77</f>
        <v>1032</v>
      </c>
      <c r="G78" s="21">
        <f>G74+G75+G76+G77</f>
        <v>0</v>
      </c>
      <c r="H78" s="21">
        <f t="shared" ref="H78:I78" si="31">SUM(H74:H77)</f>
        <v>0</v>
      </c>
      <c r="I78" s="21">
        <f t="shared" si="31"/>
        <v>0</v>
      </c>
    </row>
    <row r="79" spans="1:9" ht="21" customHeight="1">
      <c r="A79" s="62" t="s">
        <v>31</v>
      </c>
      <c r="B79" s="49" t="s">
        <v>19</v>
      </c>
      <c r="C79" s="11">
        <v>2022</v>
      </c>
      <c r="D79" s="22">
        <f>E79+F79+G79</f>
        <v>344</v>
      </c>
      <c r="E79" s="23">
        <v>0</v>
      </c>
      <c r="F79" s="23">
        <v>344</v>
      </c>
      <c r="G79" s="23">
        <v>0</v>
      </c>
      <c r="H79" s="23">
        <v>0</v>
      </c>
      <c r="I79" s="23">
        <v>0</v>
      </c>
    </row>
    <row r="80" spans="1:9">
      <c r="A80" s="63"/>
      <c r="B80" s="49"/>
      <c r="C80" s="11">
        <v>2023</v>
      </c>
      <c r="D80" s="22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</row>
    <row r="81" spans="1:9">
      <c r="A81" s="63"/>
      <c r="B81" s="49"/>
      <c r="C81" s="44">
        <v>2024</v>
      </c>
      <c r="D81" s="22">
        <f>E81+F81+G81</f>
        <v>344</v>
      </c>
      <c r="E81" s="23">
        <v>0</v>
      </c>
      <c r="F81" s="23">
        <v>344</v>
      </c>
      <c r="G81" s="23">
        <v>0</v>
      </c>
      <c r="H81" s="23">
        <v>0</v>
      </c>
      <c r="I81" s="23">
        <v>0</v>
      </c>
    </row>
    <row r="82" spans="1:9">
      <c r="A82" s="63"/>
      <c r="B82" s="49"/>
      <c r="C82" s="11">
        <v>2025</v>
      </c>
      <c r="D82" s="22">
        <f>E82+F82+G82</f>
        <v>344</v>
      </c>
      <c r="E82" s="23">
        <v>0</v>
      </c>
      <c r="F82" s="23">
        <v>344</v>
      </c>
      <c r="G82" s="23">
        <v>0</v>
      </c>
      <c r="H82" s="23">
        <v>0</v>
      </c>
      <c r="I82" s="23">
        <v>0</v>
      </c>
    </row>
    <row r="83" spans="1:9" ht="130.5" customHeight="1">
      <c r="A83" s="64"/>
      <c r="B83" s="49"/>
      <c r="C83" s="24" t="s">
        <v>6</v>
      </c>
      <c r="D83" s="25">
        <f>D79+D80+D81+D82</f>
        <v>1032</v>
      </c>
      <c r="E83" s="25">
        <f t="shared" ref="E83:I83" si="32">SUM(E79:E82)</f>
        <v>0</v>
      </c>
      <c r="F83" s="25">
        <f>F79+F80+F81+F82</f>
        <v>1032</v>
      </c>
      <c r="G83" s="25">
        <f t="shared" si="32"/>
        <v>0</v>
      </c>
      <c r="H83" s="25">
        <f t="shared" si="32"/>
        <v>0</v>
      </c>
      <c r="I83" s="25">
        <f t="shared" si="32"/>
        <v>0</v>
      </c>
    </row>
    <row r="84" spans="1:9">
      <c r="E84" s="28"/>
      <c r="F84" s="28"/>
      <c r="G84" s="28"/>
      <c r="H84" s="28"/>
      <c r="I84" s="28"/>
    </row>
  </sheetData>
  <mergeCells count="32">
    <mergeCell ref="A41:A45"/>
    <mergeCell ref="B41:B45"/>
    <mergeCell ref="A21:A25"/>
    <mergeCell ref="B21:B25"/>
    <mergeCell ref="A31:A35"/>
    <mergeCell ref="B31:B35"/>
    <mergeCell ref="A36:A40"/>
    <mergeCell ref="B36:B40"/>
    <mergeCell ref="B26:B30"/>
    <mergeCell ref="B68:B72"/>
    <mergeCell ref="A52:A56"/>
    <mergeCell ref="B52:B56"/>
    <mergeCell ref="A63:A67"/>
    <mergeCell ref="B63:B67"/>
    <mergeCell ref="A58:A62"/>
    <mergeCell ref="B58:B62"/>
    <mergeCell ref="B79:B83"/>
    <mergeCell ref="C7:C8"/>
    <mergeCell ref="D7:I7"/>
    <mergeCell ref="A10:A14"/>
    <mergeCell ref="B10:B14"/>
    <mergeCell ref="A16:A20"/>
    <mergeCell ref="B16:B20"/>
    <mergeCell ref="A7:A8"/>
    <mergeCell ref="B7:B8"/>
    <mergeCell ref="A46:A50"/>
    <mergeCell ref="B46:B50"/>
    <mergeCell ref="A79:A83"/>
    <mergeCell ref="A26:A30"/>
    <mergeCell ref="A74:A78"/>
    <mergeCell ref="B74:B78"/>
    <mergeCell ref="A68:A72"/>
  </mergeCells>
  <hyperlinks>
    <hyperlink ref="I2" location="sub_1000" display="sub_1000"/>
  </hyperlinks>
  <pageMargins left="0.59055118110236227" right="0" top="0.39370078740157483" bottom="0.39370078740157483" header="0" footer="0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3</vt:lpstr>
      <vt:lpstr>'Приложение 3'!Заголовки_для_печати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RotarNN</cp:lastModifiedBy>
  <cp:lastPrinted>2023-02-16T12:59:14Z</cp:lastPrinted>
  <dcterms:created xsi:type="dcterms:W3CDTF">2013-05-31T09:08:35Z</dcterms:created>
  <dcterms:modified xsi:type="dcterms:W3CDTF">2023-11-24T10:32:32Z</dcterms:modified>
</cp:coreProperties>
</file>