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4000" windowHeight="9645" firstSheet="1" activeTab="1"/>
  </bookViews>
  <sheets>
    <sheet name="МБДОУ" sheetId="8" state="hidden" r:id="rId1"/>
    <sheet name="СОШ" sheetId="2" r:id="rId2"/>
    <sheet name="УДОД" sheetId="3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xlnm.Print_Area" localSheetId="1">СОШ!$A$1:$M$34</definedName>
    <definedName name="_xlnm.Print_Area" localSheetId="2">УДОД!$A$1:$M$32</definedName>
  </definedNames>
  <calcPr calcId="145621"/>
</workbook>
</file>

<file path=xl/calcChain.xml><?xml version="1.0" encoding="utf-8"?>
<calcChain xmlns="http://schemas.openxmlformats.org/spreadsheetml/2006/main">
  <c r="M31" i="2" l="1"/>
  <c r="M28" i="2"/>
  <c r="M29" i="2"/>
  <c r="I26" i="2"/>
  <c r="M26" i="2"/>
  <c r="K27" i="8" l="1"/>
  <c r="K25" i="8"/>
  <c r="K23" i="8" s="1"/>
  <c r="D28" i="8"/>
  <c r="L27" i="8"/>
  <c r="J27" i="8"/>
  <c r="I27" i="8"/>
  <c r="I23" i="8" s="1"/>
  <c r="H27" i="8"/>
  <c r="G27" i="8"/>
  <c r="F27" i="8"/>
  <c r="E27" i="8"/>
  <c r="D27" i="8"/>
  <c r="M26" i="8"/>
  <c r="L25" i="8"/>
  <c r="J25" i="8"/>
  <c r="J23" i="8" s="1"/>
  <c r="H25" i="8"/>
  <c r="H23" i="8" s="1"/>
  <c r="G25" i="8"/>
  <c r="F25" i="8"/>
  <c r="E25" i="8"/>
  <c r="D25" i="8"/>
  <c r="D23" i="8" s="1"/>
  <c r="L23" i="8"/>
  <c r="F23" i="8"/>
  <c r="E23" i="8"/>
  <c r="C23" i="8"/>
  <c r="M27" i="8" l="1"/>
  <c r="M28" i="8"/>
  <c r="M25" i="8"/>
  <c r="G23" i="8"/>
  <c r="M23" i="8" s="1"/>
  <c r="K30" i="2" l="1"/>
  <c r="K26" i="2" s="1"/>
  <c r="K30" i="3"/>
  <c r="K28" i="3"/>
  <c r="K26" i="3" s="1"/>
  <c r="I28" i="3" l="1"/>
  <c r="I29" i="3"/>
  <c r="L30" i="3" l="1"/>
  <c r="L28" i="3"/>
  <c r="L30" i="2"/>
  <c r="L26" i="2" s="1"/>
  <c r="L26" i="3" l="1"/>
  <c r="H29" i="3"/>
  <c r="D31" i="2" l="1"/>
  <c r="J30" i="2"/>
  <c r="I30" i="2"/>
  <c r="H30" i="2"/>
  <c r="H26" i="2" s="1"/>
  <c r="G30" i="2"/>
  <c r="F30" i="2"/>
  <c r="F26" i="2" s="1"/>
  <c r="E30" i="2"/>
  <c r="E26" i="2" s="1"/>
  <c r="D29" i="2"/>
  <c r="D26" i="2" s="1"/>
  <c r="C29" i="2"/>
  <c r="G28" i="2"/>
  <c r="C26" i="2" l="1"/>
  <c r="M30" i="2"/>
  <c r="G26" i="2"/>
  <c r="J26" i="2"/>
  <c r="J30" i="3" l="1"/>
  <c r="J28" i="3"/>
  <c r="J26" i="3" l="1"/>
  <c r="F30" i="3" l="1"/>
  <c r="F28" i="3"/>
  <c r="D31" i="3" l="1"/>
  <c r="M31" i="3" s="1"/>
  <c r="I30" i="3"/>
  <c r="I26" i="3" s="1"/>
  <c r="H30" i="3"/>
  <c r="H26" i="3" s="1"/>
  <c r="G30" i="3"/>
  <c r="E30" i="3"/>
  <c r="D29" i="3"/>
  <c r="M29" i="3" s="1"/>
  <c r="G28" i="3"/>
  <c r="E28" i="3"/>
  <c r="C26" i="3"/>
  <c r="M28" i="3" l="1"/>
  <c r="M30" i="3"/>
  <c r="D26" i="3"/>
  <c r="G26" i="3"/>
  <c r="F26" i="3"/>
  <c r="E26" i="3"/>
  <c r="M26" i="3" l="1"/>
</calcChain>
</file>

<file path=xl/sharedStrings.xml><?xml version="1.0" encoding="utf-8"?>
<sst xmlns="http://schemas.openxmlformats.org/spreadsheetml/2006/main" count="139" uniqueCount="60">
  <si>
    <t xml:space="preserve">к  Программе "Развитие образования </t>
  </si>
  <si>
    <t>Кингисеппского муниципального района"</t>
  </si>
  <si>
    <t>Паспорт подпрограммы</t>
  </si>
  <si>
    <t>Наименование подпрограммы</t>
  </si>
  <si>
    <t>Цель подпрограммы</t>
  </si>
  <si>
    <t>Муниципальный заказчик подпрограммы</t>
  </si>
  <si>
    <t>Задачи подпрограммы</t>
  </si>
  <si>
    <t>Сроки реализации подпрограммы</t>
  </si>
  <si>
    <t>Источники финансирования подпрограммы, в том числе по годам:</t>
  </si>
  <si>
    <t>Источник финансирования</t>
  </si>
  <si>
    <t>2016 год</t>
  </si>
  <si>
    <t>Итого</t>
  </si>
  <si>
    <t>Всего:</t>
  </si>
  <si>
    <t>в том числе:</t>
  </si>
  <si>
    <t>Средства федерального бюджета</t>
  </si>
  <si>
    <t>Средства бюджета Ленинградской области</t>
  </si>
  <si>
    <t>Внебюджетные источники</t>
  </si>
  <si>
    <t>Средства бюджета МО "Кингисеппский муниципальный район"</t>
  </si>
  <si>
    <t>Планируемые результаты реализации подпрограммы</t>
  </si>
  <si>
    <t>Развитие общего образования</t>
  </si>
  <si>
    <t>Обеспечение  доступности, содержания  и качества  образования, соответствующего современным требованиям</t>
  </si>
  <si>
    <t xml:space="preserve">Развитие дополнительного образования </t>
  </si>
  <si>
    <t>Обеспечение доступности, содержания  и качества  дополнительного образования, соответствующего современным требованиям</t>
  </si>
  <si>
    <t>2017 год</t>
  </si>
  <si>
    <t>Укрепление материально-технической базы общеобразовательных учреждений в соответствии с современными требованиями и нормами СанПиН.  Обеспечение условий для получения образования, соответствующим современным требованиям. Повышение уровня безопасности учащихся и персонала учреждений образования. Укрепление материальной базы учреждений по вопросам обеспечения пожарной безопасности и антитеррористической защищенности. Сокращение числа детского дорожно-транспортного травматизма участников учебно-воспитательного процесса. Совершенствование работы по профилактике дорожно-транспортного травматизма. Обеспечение безопасных условий при организации подвоза школьников к месту учебы и обратно.</t>
  </si>
  <si>
    <t>Расходы (тыс. рублей)</t>
  </si>
  <si>
    <t>2018 год</t>
  </si>
  <si>
    <t>2019 год</t>
  </si>
  <si>
    <t>2020 год</t>
  </si>
  <si>
    <t>2014 год</t>
  </si>
  <si>
    <t>2015 год</t>
  </si>
  <si>
    <t>Администрация МО «Кингисеппский муниципальный район» (отраслевой комитет - Комитет по образованию)</t>
  </si>
  <si>
    <t>2021 год</t>
  </si>
  <si>
    <t xml:space="preserve">Повышение уровня доступности, содержания  и качества  образования. Совершенствование работы с одаренными детьми по развитию их личности, способностей и одаренностей, мотивации к познанию и творчеству. Развитие кадрового потенциала и воспитательной системы общего образования.  Создание условий в инфраструктуре образования, отвечающих современным требованиям и нормам СанПиН для реализации образовательной программы общего образования. Обеспечение безопасности участников образовательного процесса. Формирование устойчивой кадровой политики в сфере образования. </t>
  </si>
  <si>
    <t>Повышение уровня доступности, содержания  и качества  дополнительного образования. Совершенствование работы с одаренными детьми по развитию их личности, способностей и одаренностей, мотивации к познанию и творчеству.  Создание дополнительных мест в муниципальных организациях дополнительного образования. Создание условий в инфраструктуре образования, отвечающих современным требованиям и нормам СанПиН для реализации образовательной программы дополнительного образования. Создание благоприятных условий для устойчивого развития сферы культуры. Развитие инфраструктуры для занятий физической культурой и спортом на территории МО «Кингисеппский муниципальный район»</t>
  </si>
  <si>
    <t>2022 год</t>
  </si>
  <si>
    <t xml:space="preserve">100%-е освоение учащимися программ начального общего, основного общего, среднего общего образования. Увеличение доли учащихся, реализующих федеральные государственные образовательные стандарты. 100% охват обучающихся 10-11 классов программами профильного обучения.Обновление материально-технической базы общеобразовательных учреждений для формирования у обучающихся современных технологических и гуманитарных навыков. 100 % выпускников, получивших документ государственного образца. Обеспечение рабочими местами учащихся с ОВЗ на дому. </t>
  </si>
  <si>
    <t xml:space="preserve">Использование дистанционных технологий при организации учебного процесса учащихся с ОВЗ.Реализация проектов формирования технологической среды системы образования (БШДО, СГО, "Электронная школа"), развитие дистанционного обучения. Внедрение целевой модели цифровой образовательной среды в общеобразовательных учреждениях. Создание новых мест в общеобразовательных учреждениях для реализации дополнительных общеразвивающих программ всех направленностей. Создание оптимальной системы по работе с одаренными детьми.Увеличение доли талантливых учащихся, получивших материальную поддержку.Увеличение доли обучающихся, принявших участие во всероссийской и региональной олимпиаде школьников.Увеличение доли обучающихся, принявших участие в спортивных соревнованиях .Увеличение количества выпускников, получивших золотые и серебряные медали.Создание оптимальных условий для профессионального и личностного роста кадров системы образования.Увеличение количества педагогов, принявших учатсие в конкурсах профессионального мастерства.Увеличение доли талантливых учителей, получивших материальную поддержку.Увеличение доли учителей прошедших повышение квалификации.Повышение эффективности деятельности классных руководителей.Обеспечение информирования граждан об образовательных услугах через ведомственную систему "СОЛО". </t>
  </si>
  <si>
    <t>Приложение № 2.2</t>
  </si>
  <si>
    <t>Приложение № 2.3</t>
  </si>
  <si>
    <t>№3045 от 12.11.2013 года (с изменениями, внесёнными постановлениями от 14.03.2014 года № 527, от 28.03.2014 год № 639, от 26.05.2014  года  № 1183,  от  26.06.2014 года  №1544, от 11.09.2014 года № 2321, от 11.11.2014 года №3025, от 17.06.2015 года №1398, от 23.12.2015 года №2845, от 20.04.2016 года №921, от 05.04.2017 года №795, от 09.11.2017 года №2937, от 19.12.2017  года №3280, от 27.04.2018 года №827, от 31.10.2018 года №2224, от 12.03.2019 года №435, от 04.06.2019 года №1217, от 26.06.2019 года №1420, от 07.08.2019 года №1777, от 18.09.2019 года №2155, от 15.11.2019 года №2641, от 14.02.2020 года №332)</t>
  </si>
  <si>
    <t xml:space="preserve">   Утверждено</t>
  </si>
  <si>
    <t xml:space="preserve"> постановлением администрации</t>
  </si>
  <si>
    <t xml:space="preserve">  МО «Кингисеппский муниципальный район»</t>
  </si>
  <si>
    <t>от 12.11.2013 года №3045</t>
  </si>
  <si>
    <t xml:space="preserve"> (приложение)</t>
  </si>
  <si>
    <t xml:space="preserve">  (в редакции постановления администрации</t>
  </si>
  <si>
    <t xml:space="preserve">   от ___. __________2020 года)</t>
  </si>
  <si>
    <t xml:space="preserve"> (приложение №2.2.)</t>
  </si>
  <si>
    <t xml:space="preserve"> (приложение №2.3.)</t>
  </si>
  <si>
    <t>Обеспечение  доступности, содержания и качества дополнительного образования, соответствующего современным требованиям. Удовлетворение запроса населения на предоставление услуг дополнительного образования.  Создание новых мест в учреждениях дополнительного образования. Создание оптимальной системы по работе с одаренными  детьми. Увеличение доли учащихся, участвующих в конкурсах различного уровня. Повышение уровня комплексной безопасности учащихся и работников учреждений дополнительного образования.Укрепление материально-технической базы учреждений дополнительного образования по вопросам пожарной безопасности и антитеррористической защищенности. Укрепление материально-технической базы учреждений дополнительного образования в соответствии с современными требованиями и нормами СанПиН. Увеличение оснащенности детских школ искусств музыкальными инструментами, оборудованием и учебными материалами. Проведение капитального ремонта учреждений дополнительного образования спортивной направленности. Внедрение и обеспечение функционирования модели персонифицированного финансирования дополнительного образования детей, подразумевающей предоставление детям сертификатов дополнительного образования с возможностью использования в рамках модели персонифицированного финансирования дополнительного образования детей.</t>
  </si>
  <si>
    <t>2023 год</t>
  </si>
  <si>
    <t>2014 - 2023 годы</t>
  </si>
  <si>
    <t>Приложение № 2.1</t>
  </si>
  <si>
    <t>Развитие дошкольного образования</t>
  </si>
  <si>
    <t>Обеспечение государственных гарантий доступного и качественного дошкольного образования в Кингисеппском районе</t>
  </si>
  <si>
    <t xml:space="preserve">Создание условий для освоения детьми дошкольного возраста основной общеобразвательной программы дошкольного образования. Создание условий по организации ухода и присмотра  за детьми дошкольнго возраста.  Повышение профессионального мастерства педагогических работников системы дошкольного образования. Создание дополнительных мест в муниципальных  образовательных организациях. Создание условий в инфраструктуре образования, отвечающих современным требованиям и нормам  для реализации образовательной программы дошкольного образования </t>
  </si>
  <si>
    <t xml:space="preserve">Ликвидация очередности в дошкольные образовательные учреждения. Увеличение охвата детей в возрасте от 1 года до 7 лет дошкольным образованием. Строительство новых объектов. Повышение уровня безопасности воспитанников и персонала учреждений дошкольного  образования. Укрепление материально-технической базы общеобразовательных учреждений в соответствии с современными требованиями и нормами СанПиН.  Обеспечение комплексной безопасности                                                    </t>
  </si>
  <si>
    <t xml:space="preserve">   от ___. __________2021 года)</t>
  </si>
  <si>
    <t>№3045 от 12.11.2013 года (с изменениями, внесёнными постановлениями от 14.03.2014 года № 527, от 28.03.2014 год № 639, от 26.05.2014  года  № 1183,  от  26.06.2014 года  №1544, от 11.09.2014 года № 2321, от 11.11.2014 года №3025, от 17.06.2015 года №1398, от 23.12.2015 года №2845, от 20.04.2016 года №921, от 05.04.2017 года №795, от 09.11.2017 года №2937, от 19.12.2017  года №3280, от 27.04.2018 года №827, от 31.10.2018 года №2224, от 12.03.2019 года №435, от 04.06.2019 года №1217, от 26.06.2019 года №1420, от 07.08.2019 года №1777, от 18.09.2019 года №2155, от 15.11.2019 года №2641, от 14.02.2020 года №332, , от 14.05.2020 года №1043, от 10.09.2020 года №1945, от 24.11.2020 года №2565)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</si>
</sst>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9" x14ac:knownFonts="1">
    <font>
      <sz val="11"/>
      <color theme="1"/>
      <name val="Calibri"/>
      <family val="2"/>
      <charset val="204"/>
      <scheme val="minor"/>
    </font>
    <font>
      <b/>
      <sz val="12"/>
      <color indexed="63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3" fillId="0" borderId="1" xfId="0" applyFont="1" applyBorder="1" applyAlignment="1">
      <alignment vertical="top" wrapText="1"/>
    </xf>
    <xf numFmtId="0" fontId="5" fillId="0" borderId="0" xfId="0" applyFont="1"/>
    <xf numFmtId="0" fontId="4" fillId="0" borderId="1" xfId="0" applyFont="1" applyBorder="1" applyAlignment="1">
      <alignment vertical="top" wrapText="1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6" fillId="0" borderId="0" xfId="0" applyFont="1" applyAlignment="1"/>
    <xf numFmtId="0" fontId="3" fillId="0" borderId="0" xfId="0" applyFont="1" applyAlignment="1"/>
    <xf numFmtId="0" fontId="3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7" fillId="0" borderId="0" xfId="0" applyFont="1" applyBorder="1"/>
    <xf numFmtId="164" fontId="0" fillId="0" borderId="0" xfId="0" applyNumberFormat="1"/>
    <xf numFmtId="0" fontId="6" fillId="0" borderId="0" xfId="0" applyFont="1"/>
    <xf numFmtId="164" fontId="3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164" fontId="3" fillId="2" borderId="14" xfId="0" applyNumberFormat="1" applyFont="1" applyFill="1" applyBorder="1" applyAlignment="1">
      <alignment horizontal="center" vertical="center" wrapText="1"/>
    </xf>
    <xf numFmtId="0" fontId="0" fillId="0" borderId="0" xfId="0" applyBorder="1"/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top" wrapText="1"/>
    </xf>
    <xf numFmtId="0" fontId="3" fillId="0" borderId="12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justify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justify" vertical="top" wrapText="1"/>
    </xf>
    <xf numFmtId="0" fontId="3" fillId="0" borderId="0" xfId="0" applyFont="1" applyBorder="1" applyAlignment="1">
      <alignment horizontal="justify" vertical="top" wrapText="1"/>
    </xf>
    <xf numFmtId="0" fontId="4" fillId="0" borderId="12" xfId="0" applyFont="1" applyBorder="1" applyAlignment="1">
      <alignment horizontal="justify" vertical="top" wrapText="1"/>
    </xf>
    <xf numFmtId="0" fontId="3" fillId="0" borderId="12" xfId="0" applyFont="1" applyBorder="1" applyAlignment="1">
      <alignment horizontal="justify" vertical="top" wrapText="1"/>
    </xf>
    <xf numFmtId="0" fontId="4" fillId="0" borderId="7" xfId="0" applyFont="1" applyBorder="1" applyAlignment="1">
      <alignment horizontal="justify" vertical="top" wrapText="1"/>
    </xf>
    <xf numFmtId="0" fontId="3" fillId="0" borderId="7" xfId="0" applyFont="1" applyBorder="1" applyAlignment="1">
      <alignment horizontal="justify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164" fontId="3" fillId="2" borderId="5" xfId="0" applyNumberFormat="1" applyFont="1" applyFill="1" applyBorder="1" applyAlignment="1">
      <alignment horizontal="center" vertical="center" wrapText="1"/>
    </xf>
    <xf numFmtId="164" fontId="3" fillId="2" borderId="7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14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8" xfId="0" applyNumberFormat="1" applyFont="1" applyBorder="1" applyAlignment="1">
      <alignment horizontal="left" vertical="top" wrapText="1"/>
    </xf>
    <xf numFmtId="0" fontId="3" fillId="0" borderId="9" xfId="0" applyNumberFormat="1" applyFont="1" applyBorder="1" applyAlignment="1">
      <alignment horizontal="left" vertical="top" wrapText="1"/>
    </xf>
    <xf numFmtId="0" fontId="3" fillId="0" borderId="10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justify" vertical="top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-fileserver\Perebros\Documents%20and%20Settings\buh_13\&#1056;&#1072;&#1073;&#1086;&#1095;&#1080;&#1081;%20&#1089;&#1090;&#1086;&#1083;\&#1053;&#1055;&#1040;%202016%20&#1075;&#1086;&#1076;\&#1052;&#1055;\&#1040;&#1082;&#1090;&#1091;&#1072;&#1083;&#1100;&#1085;&#1099;&#1077;%20&#1074;&#1077;&#1088;&#1089;&#1080;&#1080;%20&#1052;&#1055;%20&#1054;&#1073;&#1088;&#1072;&#1079;&#1086;&#1074;&#1072;&#1085;&#1080;&#1077;\&#1053;&#1055;&#1040;%20&#1086;&#1073;%20&#1091;&#1090;&#1074;&#1077;&#1088;&#1078;&#1076;&#1077;&#1085;&#1080;&#1080;%20&#1087;&#1088;&#1086;&#1075;&#1088;&#1072;&#1084;&#1084;&#1099;%20&#1085;&#1072;%202016-2020&#1075;&#1075;.10%20&#1086;&#1090;%2018.03.2016&#1075;\&#1087;&#1088;&#1080;&#1083;&#1086;&#1078;&#1077;&#1085;&#1080;&#1077;%204,5%20&#1076;&#1077;&#1090;&#1072;&#1083;&#1080;&#1079;.&#1076;&#1083;&#1103;%20&#1084;&#1077;&#1085;&#110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-fileserver\Perebros\Documents%20and%20Settings\buh_13\&#1056;&#1072;&#1073;&#1086;&#1095;&#1080;&#1081;%20&#1089;&#1090;&#1086;&#1083;\&#1053;&#1055;&#1040;%202016%20&#1075;&#1086;&#1076;\&#1052;&#1055;\&#1040;&#1082;&#1090;&#1091;&#1072;&#1083;&#1100;&#1085;&#1099;&#1077;%20&#1074;&#1077;&#1088;&#1089;&#1080;&#1080;%20&#1052;&#1055;%20&#1054;&#1073;&#1088;&#1072;&#1079;&#1086;&#1074;&#1072;&#1085;&#1080;&#1077;\&#1053;&#1055;&#1040;%20&#1086;&#1073;%20&#1091;&#1090;&#1074;&#1077;&#1088;&#1078;&#1076;&#1077;&#1085;&#1080;&#1080;%20&#1087;&#1088;&#1086;&#1075;&#1088;&#1072;&#1084;&#1084;&#1099;%20&#1085;&#1072;%202016-2020&#1075;&#1075;.10%20&#1086;&#1090;%2018.03.2016&#1075;\&#1087;&#1088;&#1080;&#1083;&#1086;&#1078;&#1077;&#1085;&#1080;&#1077;%204,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-fileserver\Perebros\&#1042;&#1103;&#1090;&#1082;&#1080;&#1085;&#1072;\&#1050;&#1086;&#1087;&#1080;&#1080;%20&#1076;&#1086;&#1082;&#1091;&#1084;&#1077;&#1085;&#1090;&#1086;&#1074;\&#1053;&#1055;&#1040;%202018%20&#1075;&#1086;&#1076;&#1072;\&#1052;&#1055;\&#1040;&#1082;&#1090;&#1091;&#1072;&#1083;&#1100;&#1085;&#1072;&#1103;%20&#1074;&#1077;&#1088;&#1089;&#1080;&#1103;%20&#1052;&#1055;%20&#1054;&#1073;&#1088;&#1072;&#1079;&#1086;&#1074;&#1072;&#1085;&#1080;&#1077;%20%20&#1086;&#1090;%2021.01.2019&#1075;\&#1087;&#1088;&#1080;&#1083;&#1086;&#1078;&#1077;&#1085;&#1080;&#1077;%20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-fileserver\Perebros\Documents%20and%20Settings\buh_13\&#1056;&#1072;&#1073;&#1086;&#1095;&#1080;&#1081;%20&#1089;&#1090;&#1086;&#1083;\&#1053;&#1055;&#1040;%202016%20&#1075;&#1086;&#1076;\&#1052;&#1055;\&#1040;&#1082;&#1090;&#1091;&#1072;&#1083;&#1100;&#1085;&#1099;&#1077;%20&#1074;&#1077;&#1088;&#1089;&#1080;&#1080;%20&#1052;&#1055;%20&#1054;&#1073;&#1088;&#1072;&#1079;&#1086;&#1074;&#1072;&#1085;&#1080;&#1077;\&#1053;&#1055;&#1040;%20&#1086;&#1073;%20&#1091;&#1090;&#1074;&#1077;&#1088;&#1078;&#1076;&#1077;&#1085;&#1080;&#1080;%20&#1087;&#1088;&#1086;&#1075;&#1088;&#1072;&#1084;&#1084;&#1099;%20&#1085;&#1072;%202016-2020&#1075;&#1075;.10%20&#1086;&#1090;%2018.03.2016&#1075;\&#1087;&#1088;&#1080;&#1083;&#1086;&#1078;&#1077;&#1085;&#1080;&#1077;%204,5%2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55;%20&#1054;&#1050;&#1058;&#1071;&#1041;&#1056;&#1068;/&#1087;&#1088;&#1080;&#1083;&#1086;&#1078;&#1077;&#1085;&#1080;&#1077;%205%20&#1085;&#1072;%2010.10.20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 4 ДОУ"/>
      <sheetName val="Прил 5 ДОУ"/>
      <sheetName val="Прил 4 СОШ"/>
      <sheetName val="Приложение 5СОШ"/>
      <sheetName val="Прил4 ДОП"/>
      <sheetName val="Прил 5 ДОП"/>
      <sheetName val="Прил 4 ЦДиК"/>
      <sheetName val="ЦДИК"/>
      <sheetName val="Прил 4 лето Бриг"/>
      <sheetName val="прил 5лето бригант"/>
      <sheetName val="Прил 4 комитет и инж"/>
      <sheetName val="Прил 5 комитет, инж"/>
      <sheetName val="ВСЕГО на Программу"/>
      <sheetName val="2015 г."/>
      <sheetName val="2014г."/>
      <sheetName val="2013г."/>
    </sheetNames>
    <sheetDataSet>
      <sheetData sheetId="0" refreshError="1"/>
      <sheetData sheetId="1" refreshError="1">
        <row r="13">
          <cell r="H13">
            <v>0</v>
          </cell>
        </row>
        <row r="15">
          <cell r="H15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 4 ДОУ"/>
      <sheetName val="Прил 5 ДОУ"/>
      <sheetName val="Прил 4 СОШ"/>
      <sheetName val="Приложение 5СОШ"/>
      <sheetName val="Прил4 ДОП"/>
      <sheetName val="Прил 5 ДОП"/>
      <sheetName val="Прил 4 ЦДиК"/>
      <sheetName val="ЦДИК"/>
      <sheetName val="Прил 4 лето Бриг"/>
      <sheetName val="прил 5лето бригант"/>
      <sheetName val="Прил 4 комитет и инж"/>
      <sheetName val="Прил 5 комитет, инж"/>
      <sheetName val="ВСЕГО на Программу"/>
      <sheetName val="2015 г."/>
    </sheetNames>
    <sheetDataSet>
      <sheetData sheetId="0" refreshError="1"/>
      <sheetData sheetId="1" refreshError="1">
        <row r="13">
          <cell r="G13">
            <v>0</v>
          </cell>
          <cell r="I13">
            <v>0</v>
          </cell>
          <cell r="J13">
            <v>0</v>
          </cell>
          <cell r="K13">
            <v>0</v>
          </cell>
        </row>
        <row r="15">
          <cell r="G15">
            <v>0</v>
          </cell>
          <cell r="I15">
            <v>0</v>
          </cell>
          <cell r="J15">
            <v>0</v>
          </cell>
          <cell r="K15">
            <v>0</v>
          </cell>
        </row>
      </sheetData>
      <sheetData sheetId="2" refreshError="1"/>
      <sheetData sheetId="3" refreshError="1">
        <row r="13">
          <cell r="G13">
            <v>0</v>
          </cell>
          <cell r="I13">
            <v>0</v>
          </cell>
        </row>
        <row r="15"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</row>
      </sheetData>
      <sheetData sheetId="4" refreshError="1"/>
      <sheetData sheetId="5" refreshError="1">
        <row r="13">
          <cell r="G13">
            <v>0</v>
          </cell>
          <cell r="I13">
            <v>0</v>
          </cell>
          <cell r="K13">
            <v>0</v>
          </cell>
        </row>
        <row r="15">
          <cell r="G15">
            <v>0</v>
          </cell>
          <cell r="I15">
            <v>0</v>
          </cell>
          <cell r="J15">
            <v>0</v>
          </cell>
          <cell r="K15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 4 ДОУ"/>
      <sheetName val="Прил 4 СОШ"/>
      <sheetName val="Прил4 ДОП"/>
      <sheetName val="Прил 4 ЦДиК"/>
      <sheetName val="Прил 4 лето "/>
      <sheetName val="Прил 4 ком, инж"/>
      <sheetName val="СВОД"/>
    </sheetNames>
    <sheetDataSet>
      <sheetData sheetId="0" refreshError="1">
        <row r="15">
          <cell r="H15">
            <v>0</v>
          </cell>
        </row>
        <row r="17">
          <cell r="H17">
            <v>0</v>
          </cell>
        </row>
      </sheetData>
      <sheetData sheetId="1" refreshError="1"/>
      <sheetData sheetId="2" refreshError="1">
        <row r="15">
          <cell r="H15">
            <v>0</v>
          </cell>
        </row>
        <row r="17">
          <cell r="H17">
            <v>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 4 ДОУ"/>
      <sheetName val="Прил 5 ДОУ"/>
      <sheetName val="Прил 4 СОШ"/>
      <sheetName val="Прил 5СОШ"/>
      <sheetName val="Прил4 ДОП"/>
      <sheetName val="Прил 5 ДОП"/>
      <sheetName val="Прил 4 ЦДиК"/>
      <sheetName val="ЦДИК"/>
      <sheetName val="Прил 4 лето "/>
      <sheetName val="прил 5лето "/>
      <sheetName val="Прил 4 ком, инж"/>
      <sheetName val="Прил 5 ком, инж"/>
    </sheetNames>
    <sheetDataSet>
      <sheetData sheetId="0" refreshError="1">
        <row r="17">
          <cell r="F17">
            <v>301512.04487799999</v>
          </cell>
        </row>
      </sheetData>
      <sheetData sheetId="1" refreshError="1"/>
      <sheetData sheetId="2" refreshError="1">
        <row r="17">
          <cell r="F17">
            <v>52800.427580000003</v>
          </cell>
        </row>
      </sheetData>
      <sheetData sheetId="3" refreshError="1">
        <row r="18">
          <cell r="H18">
            <v>404834.95900000003</v>
          </cell>
        </row>
      </sheetData>
      <sheetData sheetId="4" refreshError="1"/>
      <sheetData sheetId="5" refreshError="1">
        <row r="20">
          <cell r="H20">
            <v>4594.9030000000002</v>
          </cell>
        </row>
        <row r="22">
          <cell r="H22">
            <v>102514.39685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 5 ДОУ"/>
      <sheetName val="Прил 5СОШ"/>
      <sheetName val="Прил 5 ДОП"/>
      <sheetName val="ЦДИК"/>
      <sheetName val="прил 5лето "/>
      <sheetName val="Прил 5 ком, инж"/>
      <sheetName val="Под.мер соц."/>
    </sheetNames>
    <sheetDataSet>
      <sheetData sheetId="0" refreshError="1"/>
      <sheetData sheetId="1" refreshError="1"/>
      <sheetData sheetId="2" refreshError="1">
        <row r="15">
          <cell r="M15">
            <v>561.20000000000005</v>
          </cell>
        </row>
        <row r="16">
          <cell r="M16">
            <v>2813.3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29"/>
  <sheetViews>
    <sheetView topLeftCell="A16" workbookViewId="0">
      <selection activeCell="F28" sqref="F28"/>
    </sheetView>
  </sheetViews>
  <sheetFormatPr defaultRowHeight="15" x14ac:dyDescent="0.25"/>
  <cols>
    <col min="1" max="1" width="24.85546875" customWidth="1"/>
    <col min="2" max="2" width="27.42578125" customWidth="1"/>
    <col min="3" max="3" width="11.5703125" customWidth="1"/>
    <col min="4" max="4" width="12" customWidth="1"/>
    <col min="5" max="5" width="11.85546875" customWidth="1"/>
    <col min="6" max="6" width="12.28515625" customWidth="1"/>
    <col min="7" max="7" width="12" customWidth="1"/>
    <col min="8" max="8" width="12.5703125" customWidth="1"/>
    <col min="9" max="9" width="11" customWidth="1"/>
    <col min="10" max="10" width="11.85546875" customWidth="1"/>
    <col min="11" max="11" width="10.7109375" customWidth="1"/>
    <col min="12" max="12" width="10.85546875" customWidth="1"/>
    <col min="13" max="13" width="13.42578125" customWidth="1"/>
  </cols>
  <sheetData>
    <row r="2" spans="1:13" x14ac:dyDescent="0.25">
      <c r="H2" s="12"/>
      <c r="I2" s="12"/>
      <c r="J2" s="12" t="s">
        <v>41</v>
      </c>
      <c r="K2" s="12"/>
      <c r="L2" s="12"/>
      <c r="M2" s="12"/>
    </row>
    <row r="3" spans="1:13" x14ac:dyDescent="0.25">
      <c r="H3" s="23" t="s">
        <v>42</v>
      </c>
      <c r="I3" s="23"/>
      <c r="J3" s="23"/>
      <c r="K3" s="23"/>
      <c r="L3" s="23"/>
      <c r="M3" s="23"/>
    </row>
    <row r="4" spans="1:13" x14ac:dyDescent="0.25">
      <c r="H4" s="23" t="s">
        <v>43</v>
      </c>
      <c r="I4" s="23"/>
      <c r="J4" s="23"/>
      <c r="K4" s="23"/>
      <c r="L4" s="23"/>
      <c r="M4" s="23"/>
    </row>
    <row r="5" spans="1:13" x14ac:dyDescent="0.25">
      <c r="H5" s="23" t="s">
        <v>44</v>
      </c>
      <c r="I5" s="23"/>
      <c r="J5" s="23"/>
      <c r="K5" s="23"/>
      <c r="L5" s="23"/>
      <c r="M5" s="23"/>
    </row>
    <row r="6" spans="1:13" x14ac:dyDescent="0.25">
      <c r="H6" s="23" t="s">
        <v>45</v>
      </c>
      <c r="I6" s="23"/>
      <c r="J6" s="23"/>
      <c r="K6" s="23"/>
      <c r="L6" s="23"/>
      <c r="M6" s="23"/>
    </row>
    <row r="7" spans="1:13" x14ac:dyDescent="0.25">
      <c r="H7" s="23" t="s">
        <v>46</v>
      </c>
      <c r="I7" s="23"/>
      <c r="J7" s="23"/>
      <c r="K7" s="23"/>
      <c r="L7" s="23"/>
      <c r="M7" s="23"/>
    </row>
    <row r="8" spans="1:13" x14ac:dyDescent="0.25">
      <c r="H8" s="23" t="s">
        <v>43</v>
      </c>
      <c r="I8" s="23"/>
      <c r="J8" s="23"/>
      <c r="K8" s="23"/>
      <c r="L8" s="23"/>
      <c r="M8" s="23"/>
    </row>
    <row r="9" spans="1:13" x14ac:dyDescent="0.25">
      <c r="H9" s="23" t="s">
        <v>58</v>
      </c>
      <c r="I9" s="23"/>
      <c r="J9" s="23"/>
      <c r="K9" s="23"/>
      <c r="L9" s="23"/>
      <c r="M9" s="23"/>
    </row>
    <row r="10" spans="1:13" x14ac:dyDescent="0.25">
      <c r="H10" s="24" t="s">
        <v>53</v>
      </c>
      <c r="I10" s="24"/>
      <c r="J10" s="24"/>
      <c r="K10" s="24"/>
      <c r="L10" s="24"/>
      <c r="M10" s="24"/>
    </row>
    <row r="11" spans="1:13" x14ac:dyDescent="0.25">
      <c r="A11" s="10"/>
      <c r="B11" s="10"/>
      <c r="C11" s="10"/>
      <c r="D11" s="10"/>
      <c r="E11" s="10"/>
      <c r="F11" s="10"/>
      <c r="G11" s="25" t="s">
        <v>0</v>
      </c>
      <c r="H11" s="25"/>
      <c r="I11" s="25"/>
      <c r="J11" s="25"/>
      <c r="K11" s="25"/>
      <c r="L11" s="25"/>
      <c r="M11" s="25"/>
    </row>
    <row r="12" spans="1:13" x14ac:dyDescent="0.25">
      <c r="A12" s="10"/>
      <c r="B12" s="10"/>
      <c r="C12" s="10"/>
      <c r="D12" s="10"/>
      <c r="E12" s="10"/>
      <c r="F12" s="10"/>
      <c r="G12" s="25" t="s">
        <v>1</v>
      </c>
      <c r="H12" s="25"/>
      <c r="I12" s="25"/>
      <c r="J12" s="25"/>
      <c r="K12" s="25"/>
      <c r="L12" s="25"/>
      <c r="M12" s="25"/>
    </row>
    <row r="13" spans="1:13" ht="141.75" customHeight="1" x14ac:dyDescent="0.25">
      <c r="A13" s="10"/>
      <c r="B13" s="10"/>
      <c r="C13" s="10"/>
      <c r="D13" s="10"/>
      <c r="E13" s="10"/>
      <c r="F13" s="10"/>
      <c r="G13" s="26" t="s">
        <v>59</v>
      </c>
      <c r="H13" s="26"/>
      <c r="I13" s="26"/>
      <c r="J13" s="26"/>
      <c r="K13" s="26"/>
      <c r="L13" s="26"/>
      <c r="M13" s="26"/>
    </row>
    <row r="14" spans="1:13" ht="15.75" x14ac:dyDescent="0.25">
      <c r="A14" s="35" t="s">
        <v>2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</row>
    <row r="15" spans="1:13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</row>
    <row r="16" spans="1:13" ht="30" x14ac:dyDescent="0.25">
      <c r="A16" s="20" t="s">
        <v>3</v>
      </c>
      <c r="B16" s="36" t="s">
        <v>54</v>
      </c>
      <c r="C16" s="36"/>
      <c r="D16" s="36"/>
      <c r="E16" s="36"/>
      <c r="F16" s="37"/>
      <c r="G16" s="37"/>
      <c r="H16" s="37"/>
      <c r="I16" s="37"/>
      <c r="J16" s="37"/>
      <c r="K16" s="37"/>
      <c r="L16" s="37"/>
      <c r="M16" s="37"/>
    </row>
    <row r="17" spans="1:13" ht="15.75" x14ac:dyDescent="0.25">
      <c r="A17" s="21" t="s">
        <v>4</v>
      </c>
      <c r="B17" s="38" t="s">
        <v>55</v>
      </c>
      <c r="C17" s="38"/>
      <c r="D17" s="38"/>
      <c r="E17" s="38"/>
      <c r="F17" s="39"/>
      <c r="G17" s="39"/>
      <c r="H17" s="39"/>
      <c r="I17" s="39"/>
      <c r="J17" s="39"/>
      <c r="K17" s="39"/>
      <c r="L17" s="39"/>
      <c r="M17" s="39"/>
    </row>
    <row r="18" spans="1:13" ht="30" x14ac:dyDescent="0.25">
      <c r="A18" s="22" t="s">
        <v>5</v>
      </c>
      <c r="B18" s="40" t="s">
        <v>31</v>
      </c>
      <c r="C18" s="40"/>
      <c r="D18" s="40"/>
      <c r="E18" s="40"/>
      <c r="F18" s="41"/>
      <c r="G18" s="41"/>
      <c r="H18" s="41"/>
      <c r="I18" s="41"/>
      <c r="J18" s="41"/>
      <c r="K18" s="41"/>
      <c r="L18" s="41"/>
      <c r="M18" s="41"/>
    </row>
    <row r="19" spans="1:13" ht="15.75" x14ac:dyDescent="0.25">
      <c r="A19" s="1" t="s">
        <v>6</v>
      </c>
      <c r="B19" s="42" t="s">
        <v>56</v>
      </c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4"/>
    </row>
    <row r="20" spans="1:13" ht="30" x14ac:dyDescent="0.25">
      <c r="A20" s="1" t="s">
        <v>7</v>
      </c>
      <c r="B20" s="27" t="s">
        <v>52</v>
      </c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</row>
    <row r="21" spans="1:13" ht="15" customHeight="1" x14ac:dyDescent="0.25">
      <c r="A21" s="28" t="s">
        <v>8</v>
      </c>
      <c r="B21" s="31" t="s">
        <v>9</v>
      </c>
      <c r="C21" s="32" t="s">
        <v>25</v>
      </c>
      <c r="D21" s="33"/>
      <c r="E21" s="33"/>
      <c r="F21" s="33"/>
      <c r="G21" s="33"/>
      <c r="H21" s="33"/>
      <c r="I21" s="33"/>
      <c r="J21" s="33"/>
      <c r="K21" s="33"/>
      <c r="L21" s="33"/>
      <c r="M21" s="34"/>
    </row>
    <row r="22" spans="1:13" x14ac:dyDescent="0.25">
      <c r="A22" s="29"/>
      <c r="B22" s="31"/>
      <c r="C22" s="8" t="s">
        <v>29</v>
      </c>
      <c r="D22" s="8" t="s">
        <v>30</v>
      </c>
      <c r="E22" s="8" t="s">
        <v>10</v>
      </c>
      <c r="F22" s="8" t="s">
        <v>23</v>
      </c>
      <c r="G22" s="8" t="s">
        <v>26</v>
      </c>
      <c r="H22" s="8" t="s">
        <v>27</v>
      </c>
      <c r="I22" s="8" t="s">
        <v>28</v>
      </c>
      <c r="J22" s="8" t="s">
        <v>32</v>
      </c>
      <c r="K22" s="8" t="s">
        <v>35</v>
      </c>
      <c r="L22" s="8" t="s">
        <v>51</v>
      </c>
      <c r="M22" s="8" t="s">
        <v>11</v>
      </c>
    </row>
    <row r="23" spans="1:13" x14ac:dyDescent="0.25">
      <c r="A23" s="29"/>
      <c r="B23" s="1" t="s">
        <v>12</v>
      </c>
      <c r="C23" s="19">
        <f>SUM(C25:C28)</f>
        <v>383657.95</v>
      </c>
      <c r="D23" s="19">
        <f t="shared" ref="D23" si="0">SUM(D25:D28)</f>
        <v>797071.04487799993</v>
      </c>
      <c r="E23" s="19">
        <f>SUM(E25:E28)</f>
        <v>463293.3</v>
      </c>
      <c r="F23" s="19">
        <f>SUM(F25:F28)</f>
        <v>495484.19999999995</v>
      </c>
      <c r="G23" s="19">
        <f t="shared" ref="G23:L23" si="1">SUM(G25:G28)</f>
        <v>514232.4</v>
      </c>
      <c r="H23" s="19">
        <f t="shared" si="1"/>
        <v>576574.19999999995</v>
      </c>
      <c r="I23" s="19">
        <f t="shared" si="1"/>
        <v>811311.5</v>
      </c>
      <c r="J23" s="19">
        <f t="shared" si="1"/>
        <v>576785</v>
      </c>
      <c r="K23" s="19">
        <f t="shared" ref="K23" si="2">SUM(K25:K28)</f>
        <v>564011.6</v>
      </c>
      <c r="L23" s="19">
        <f t="shared" si="1"/>
        <v>556932.9</v>
      </c>
      <c r="M23" s="19">
        <f>SUM(C23:L24)</f>
        <v>5739354.0948779993</v>
      </c>
    </row>
    <row r="24" spans="1:13" x14ac:dyDescent="0.25">
      <c r="A24" s="29"/>
      <c r="B24" s="1" t="s">
        <v>13</v>
      </c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</row>
    <row r="25" spans="1:13" ht="30" x14ac:dyDescent="0.25">
      <c r="A25" s="29"/>
      <c r="B25" s="1" t="s">
        <v>14</v>
      </c>
      <c r="C25" s="19">
        <v>0</v>
      </c>
      <c r="D25" s="19">
        <f>'[1]Прил 5 ДОУ'!$H$13</f>
        <v>0</v>
      </c>
      <c r="E25" s="19">
        <f>'[2]Прил 5 ДОУ'!$G$13</f>
        <v>0</v>
      </c>
      <c r="F25" s="19">
        <f>'[3]Прил 4 ДОУ'!$H$15</f>
        <v>0</v>
      </c>
      <c r="G25" s="19">
        <f>'[2]Прил 5 ДОУ'!$I$13</f>
        <v>0</v>
      </c>
      <c r="H25" s="19">
        <f>'[2]Прил 5 ДОУ'!$J$13</f>
        <v>0</v>
      </c>
      <c r="I25" s="19">
        <v>572.4</v>
      </c>
      <c r="J25" s="19">
        <f>'[2]Прил 5 ДОУ'!$K$13</f>
        <v>0</v>
      </c>
      <c r="K25" s="19">
        <f>'[2]Прил 5 ДОУ'!$K$13</f>
        <v>0</v>
      </c>
      <c r="L25" s="19">
        <f>'[2]Прил 5 ДОУ'!$K$13</f>
        <v>0</v>
      </c>
      <c r="M25" s="19">
        <f>SUM(C25:L25)</f>
        <v>572.4</v>
      </c>
    </row>
    <row r="26" spans="1:13" ht="30" x14ac:dyDescent="0.25">
      <c r="A26" s="29"/>
      <c r="B26" s="1" t="s">
        <v>15</v>
      </c>
      <c r="C26" s="19">
        <v>185015.25</v>
      </c>
      <c r="D26" s="19">
        <v>495559</v>
      </c>
      <c r="E26" s="19">
        <v>342374</v>
      </c>
      <c r="F26" s="19">
        <v>373961.3</v>
      </c>
      <c r="G26" s="19">
        <v>396219</v>
      </c>
      <c r="H26" s="19">
        <v>446111.7</v>
      </c>
      <c r="I26" s="19">
        <v>617170.30000000005</v>
      </c>
      <c r="J26" s="19">
        <v>414684.2</v>
      </c>
      <c r="K26" s="19">
        <v>437514.2</v>
      </c>
      <c r="L26" s="19">
        <v>439820.79999999999</v>
      </c>
      <c r="M26" s="19">
        <f>SUM(C26:L26)</f>
        <v>4148429.75</v>
      </c>
    </row>
    <row r="27" spans="1:13" x14ac:dyDescent="0.25">
      <c r="A27" s="29"/>
      <c r="B27" s="1" t="s">
        <v>16</v>
      </c>
      <c r="C27" s="19">
        <v>0</v>
      </c>
      <c r="D27" s="19">
        <f>'[1]Прил 5 ДОУ'!$H$15</f>
        <v>0</v>
      </c>
      <c r="E27" s="19">
        <f>'[2]Прил 5 ДОУ'!$G$15</f>
        <v>0</v>
      </c>
      <c r="F27" s="19">
        <f>'[3]Прил 4 ДОУ'!$H$17</f>
        <v>0</v>
      </c>
      <c r="G27" s="19">
        <f>'[2]Прил 5 ДОУ'!$I$15</f>
        <v>0</v>
      </c>
      <c r="H27" s="19">
        <f>'[2]Прил 5 ДОУ'!$J$15</f>
        <v>0</v>
      </c>
      <c r="I27" s="19">
        <f>'[2]Прил 5 ДОУ'!$K$15</f>
        <v>0</v>
      </c>
      <c r="J27" s="19">
        <f>'[2]Прил 5 ДОУ'!$K$15</f>
        <v>0</v>
      </c>
      <c r="K27" s="19">
        <f>'[2]Прил 5 ДОУ'!$K$15</f>
        <v>0</v>
      </c>
      <c r="L27" s="19">
        <f>'[2]Прил 5 ДОУ'!$K$15</f>
        <v>0</v>
      </c>
      <c r="M27" s="19">
        <f>SUM(C27:L27)</f>
        <v>0</v>
      </c>
    </row>
    <row r="28" spans="1:13" ht="45" x14ac:dyDescent="0.25">
      <c r="A28" s="30"/>
      <c r="B28" s="1" t="s">
        <v>17</v>
      </c>
      <c r="C28" s="19">
        <v>198642.7</v>
      </c>
      <c r="D28" s="19">
        <f>'[4]Прил 4 ДОУ'!$F$17</f>
        <v>301512.04487799999</v>
      </c>
      <c r="E28" s="19">
        <v>120919.3</v>
      </c>
      <c r="F28" s="19">
        <v>121522.9</v>
      </c>
      <c r="G28" s="19">
        <v>118013.4</v>
      </c>
      <c r="H28" s="19">
        <v>130462.5</v>
      </c>
      <c r="I28" s="19">
        <v>193568.8</v>
      </c>
      <c r="J28" s="19">
        <v>162100.79999999999</v>
      </c>
      <c r="K28" s="19">
        <v>126497.4</v>
      </c>
      <c r="L28" s="19">
        <v>117112.1</v>
      </c>
      <c r="M28" s="19">
        <f>SUM(C28:L28)</f>
        <v>1590351.9448780001</v>
      </c>
    </row>
    <row r="29" spans="1:13" ht="66.75" customHeight="1" x14ac:dyDescent="0.25">
      <c r="A29" s="1" t="s">
        <v>18</v>
      </c>
      <c r="B29" s="27" t="s">
        <v>57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</row>
  </sheetData>
  <mergeCells count="21">
    <mergeCell ref="B29:M29"/>
    <mergeCell ref="A21:A28"/>
    <mergeCell ref="B21:B22"/>
    <mergeCell ref="C21:M21"/>
    <mergeCell ref="A14:M14"/>
    <mergeCell ref="B16:M16"/>
    <mergeCell ref="B17:M17"/>
    <mergeCell ref="B18:M18"/>
    <mergeCell ref="B19:M19"/>
    <mergeCell ref="B20:M20"/>
    <mergeCell ref="H9:M9"/>
    <mergeCell ref="H10:M10"/>
    <mergeCell ref="G11:M11"/>
    <mergeCell ref="G12:M12"/>
    <mergeCell ref="G13:M13"/>
    <mergeCell ref="H8:M8"/>
    <mergeCell ref="H3:M3"/>
    <mergeCell ref="H4:M4"/>
    <mergeCell ref="H5:M5"/>
    <mergeCell ref="H6:M6"/>
    <mergeCell ref="H7:M7"/>
  </mergeCells>
  <pageMargins left="0.11811023622047245" right="0.11811023622047245" top="0.74803149606299213" bottom="0" header="0.31496062992125984" footer="0.31496062992125984"/>
  <pageSetup paperSize="9" scale="64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abSelected="1" topLeftCell="A17" workbookViewId="0">
      <selection activeCell="M26" sqref="M26:M27"/>
    </sheetView>
  </sheetViews>
  <sheetFormatPr defaultRowHeight="15" x14ac:dyDescent="0.25"/>
  <cols>
    <col min="1" max="1" width="20" customWidth="1"/>
    <col min="2" max="2" width="21.85546875" customWidth="1"/>
    <col min="3" max="3" width="10.140625" customWidth="1"/>
    <col min="4" max="4" width="9.42578125" customWidth="1"/>
    <col min="5" max="5" width="9.28515625" customWidth="1"/>
    <col min="6" max="6" width="10.28515625" customWidth="1"/>
    <col min="7" max="7" width="9.5703125" customWidth="1"/>
    <col min="8" max="9" width="10.140625" customWidth="1"/>
    <col min="10" max="10" width="10" customWidth="1"/>
    <col min="11" max="11" width="10.28515625" customWidth="1"/>
    <col min="12" max="12" width="10.7109375" customWidth="1"/>
    <col min="13" max="13" width="11.7109375" customWidth="1"/>
  </cols>
  <sheetData>
    <row r="1" spans="6:13" hidden="1" x14ac:dyDescent="0.25"/>
    <row r="2" spans="6:13" hidden="1" x14ac:dyDescent="0.25">
      <c r="H2" s="12"/>
      <c r="I2" s="12"/>
      <c r="J2" s="12" t="s">
        <v>41</v>
      </c>
      <c r="K2" s="12"/>
      <c r="L2" s="12"/>
      <c r="M2" s="12"/>
    </row>
    <row r="3" spans="6:13" hidden="1" x14ac:dyDescent="0.25">
      <c r="H3" s="23" t="s">
        <v>42</v>
      </c>
      <c r="I3" s="23"/>
      <c r="J3" s="23"/>
      <c r="K3" s="23"/>
      <c r="L3" s="23"/>
      <c r="M3" s="23"/>
    </row>
    <row r="4" spans="6:13" hidden="1" x14ac:dyDescent="0.25">
      <c r="H4" s="23" t="s">
        <v>43</v>
      </c>
      <c r="I4" s="23"/>
      <c r="J4" s="23"/>
      <c r="K4" s="23"/>
      <c r="L4" s="23"/>
      <c r="M4" s="23"/>
    </row>
    <row r="5" spans="6:13" hidden="1" x14ac:dyDescent="0.25">
      <c r="H5" s="23" t="s">
        <v>44</v>
      </c>
      <c r="I5" s="23"/>
      <c r="J5" s="23"/>
      <c r="K5" s="23"/>
      <c r="L5" s="23"/>
      <c r="M5" s="23"/>
    </row>
    <row r="6" spans="6:13" hidden="1" x14ac:dyDescent="0.25">
      <c r="H6" s="23" t="s">
        <v>45</v>
      </c>
      <c r="I6" s="23"/>
      <c r="J6" s="23"/>
      <c r="K6" s="23"/>
      <c r="L6" s="23"/>
      <c r="M6" s="23"/>
    </row>
    <row r="7" spans="6:13" hidden="1" x14ac:dyDescent="0.25"/>
    <row r="8" spans="6:13" hidden="1" x14ac:dyDescent="0.25">
      <c r="H8" s="23" t="s">
        <v>46</v>
      </c>
      <c r="I8" s="23"/>
      <c r="J8" s="23"/>
      <c r="K8" s="23"/>
      <c r="L8" s="23"/>
      <c r="M8" s="23"/>
    </row>
    <row r="9" spans="6:13" hidden="1" x14ac:dyDescent="0.25">
      <c r="H9" s="23" t="s">
        <v>43</v>
      </c>
      <c r="I9" s="23"/>
      <c r="J9" s="23"/>
      <c r="K9" s="23"/>
      <c r="L9" s="23"/>
      <c r="M9" s="23"/>
    </row>
    <row r="10" spans="6:13" hidden="1" x14ac:dyDescent="0.25">
      <c r="H10" s="23" t="s">
        <v>47</v>
      </c>
      <c r="I10" s="23"/>
      <c r="J10" s="23"/>
      <c r="K10" s="23"/>
      <c r="L10" s="23"/>
      <c r="M10" s="23"/>
    </row>
    <row r="11" spans="6:13" hidden="1" x14ac:dyDescent="0.25">
      <c r="H11" s="23" t="s">
        <v>48</v>
      </c>
      <c r="I11" s="23"/>
      <c r="J11" s="23"/>
      <c r="K11" s="23"/>
      <c r="L11" s="23"/>
      <c r="M11" s="23"/>
    </row>
    <row r="12" spans="6:13" hidden="1" x14ac:dyDescent="0.25">
      <c r="F12" s="2"/>
    </row>
    <row r="13" spans="6:13" ht="15.75" x14ac:dyDescent="0.25">
      <c r="F13" s="2"/>
      <c r="G13" s="49" t="s">
        <v>38</v>
      </c>
      <c r="H13" s="49"/>
      <c r="I13" s="49"/>
      <c r="J13" s="49"/>
      <c r="K13" s="49"/>
      <c r="L13" s="49"/>
      <c r="M13" s="49"/>
    </row>
    <row r="14" spans="6:13" ht="17.25" customHeight="1" x14ac:dyDescent="0.25">
      <c r="F14" s="7"/>
      <c r="G14" s="23" t="s">
        <v>0</v>
      </c>
      <c r="H14" s="23"/>
      <c r="I14" s="23"/>
      <c r="J14" s="23"/>
      <c r="K14" s="23"/>
      <c r="L14" s="23"/>
      <c r="M14" s="23"/>
    </row>
    <row r="15" spans="6:13" ht="17.25" customHeight="1" x14ac:dyDescent="0.25">
      <c r="F15" s="7"/>
      <c r="G15" s="23" t="s">
        <v>1</v>
      </c>
      <c r="H15" s="23"/>
      <c r="I15" s="23"/>
      <c r="J15" s="23"/>
      <c r="K15" s="23"/>
      <c r="L15" s="23"/>
      <c r="M15" s="23"/>
    </row>
    <row r="16" spans="6:13" ht="152.25" hidden="1" customHeight="1" x14ac:dyDescent="0.25">
      <c r="F16" s="5"/>
      <c r="G16" s="48" t="s">
        <v>40</v>
      </c>
      <c r="H16" s="48"/>
      <c r="I16" s="48"/>
      <c r="J16" s="48"/>
      <c r="K16" s="48"/>
      <c r="L16" s="48"/>
      <c r="M16" s="48"/>
    </row>
    <row r="17" spans="1:16" ht="15.75" x14ac:dyDescent="0.25">
      <c r="A17" s="47" t="s">
        <v>2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</row>
    <row r="19" spans="1:16" ht="32.25" customHeight="1" x14ac:dyDescent="0.25">
      <c r="A19" s="1" t="s">
        <v>3</v>
      </c>
      <c r="B19" s="27" t="s">
        <v>19</v>
      </c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</row>
    <row r="20" spans="1:16" ht="33" customHeight="1" x14ac:dyDescent="0.25">
      <c r="A20" s="1" t="s">
        <v>4</v>
      </c>
      <c r="B20" s="27" t="s">
        <v>20</v>
      </c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</row>
    <row r="21" spans="1:16" ht="34.5" customHeight="1" x14ac:dyDescent="0.25">
      <c r="A21" s="1" t="s">
        <v>5</v>
      </c>
      <c r="B21" s="27" t="s">
        <v>31</v>
      </c>
      <c r="C21" s="27"/>
      <c r="D21" s="27"/>
      <c r="E21" s="27"/>
      <c r="F21" s="59"/>
      <c r="G21" s="59"/>
      <c r="H21" s="59"/>
      <c r="I21" s="59"/>
      <c r="J21" s="59"/>
      <c r="K21" s="59"/>
      <c r="L21" s="59"/>
      <c r="M21" s="59"/>
    </row>
    <row r="22" spans="1:16" ht="84.75" customHeight="1" x14ac:dyDescent="0.25">
      <c r="A22" s="1" t="s">
        <v>6</v>
      </c>
      <c r="B22" s="27" t="s">
        <v>33</v>
      </c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</row>
    <row r="23" spans="1:16" ht="32.25" customHeight="1" x14ac:dyDescent="0.25">
      <c r="A23" s="1" t="s">
        <v>7</v>
      </c>
      <c r="B23" s="27" t="s">
        <v>52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</row>
    <row r="24" spans="1:16" ht="21" customHeight="1" x14ac:dyDescent="0.25">
      <c r="A24" s="60" t="s">
        <v>8</v>
      </c>
      <c r="B24" s="31" t="s">
        <v>9</v>
      </c>
      <c r="C24" s="32" t="s">
        <v>25</v>
      </c>
      <c r="D24" s="33"/>
      <c r="E24" s="33"/>
      <c r="F24" s="33"/>
      <c r="G24" s="33"/>
      <c r="H24" s="33"/>
      <c r="I24" s="33"/>
      <c r="J24" s="33"/>
      <c r="K24" s="33"/>
      <c r="L24" s="33"/>
      <c r="M24" s="34"/>
    </row>
    <row r="25" spans="1:16" ht="21" customHeight="1" x14ac:dyDescent="0.25">
      <c r="A25" s="61"/>
      <c r="B25" s="31"/>
      <c r="C25" s="8" t="s">
        <v>29</v>
      </c>
      <c r="D25" s="8" t="s">
        <v>30</v>
      </c>
      <c r="E25" s="8" t="s">
        <v>10</v>
      </c>
      <c r="F25" s="8" t="s">
        <v>23</v>
      </c>
      <c r="G25" s="8" t="s">
        <v>26</v>
      </c>
      <c r="H25" s="8" t="s">
        <v>27</v>
      </c>
      <c r="I25" s="8" t="s">
        <v>28</v>
      </c>
      <c r="J25" s="8" t="s">
        <v>32</v>
      </c>
      <c r="K25" s="8" t="s">
        <v>35</v>
      </c>
      <c r="L25" s="8" t="s">
        <v>51</v>
      </c>
      <c r="M25" s="8" t="s">
        <v>11</v>
      </c>
    </row>
    <row r="26" spans="1:16" ht="18" customHeight="1" x14ac:dyDescent="0.25">
      <c r="A26" s="61"/>
      <c r="B26" s="1" t="s">
        <v>12</v>
      </c>
      <c r="C26" s="45">
        <f>SUM(C28:C31)</f>
        <v>437956.20900000003</v>
      </c>
      <c r="D26" s="45">
        <f>SUM(D28:D31)-0.1</f>
        <v>458927.58658000006</v>
      </c>
      <c r="E26" s="45">
        <f t="shared" ref="E26:G26" si="0">SUM(E28:E31)</f>
        <v>571336.5</v>
      </c>
      <c r="F26" s="45">
        <f>SUM(F28:F31)</f>
        <v>846499.5</v>
      </c>
      <c r="G26" s="45">
        <f t="shared" si="0"/>
        <v>699876</v>
      </c>
      <c r="H26" s="45">
        <f>SUM(H28:H31)</f>
        <v>795471.3</v>
      </c>
      <c r="I26" s="45">
        <f>SUM(I28:I31)</f>
        <v>885831.3</v>
      </c>
      <c r="J26" s="45">
        <f>SUM(J28:J31)</f>
        <v>717227</v>
      </c>
      <c r="K26" s="45">
        <f>SUM(K28:K31)</f>
        <v>699733.10000000009</v>
      </c>
      <c r="L26" s="45">
        <f>SUM(L28:L31)</f>
        <v>683290.39999999991</v>
      </c>
      <c r="M26" s="45">
        <f>SUM(C26:L27)</f>
        <v>6796148.8955800012</v>
      </c>
      <c r="N26" s="14"/>
    </row>
    <row r="27" spans="1:16" ht="17.25" customHeight="1" x14ac:dyDescent="0.25">
      <c r="A27" s="61"/>
      <c r="B27" s="1" t="s">
        <v>13</v>
      </c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14"/>
      <c r="P27" s="11"/>
    </row>
    <row r="28" spans="1:16" ht="36" customHeight="1" x14ac:dyDescent="0.25">
      <c r="A28" s="61"/>
      <c r="B28" s="1" t="s">
        <v>14</v>
      </c>
      <c r="C28" s="13">
        <v>2537.6</v>
      </c>
      <c r="D28" s="13">
        <v>1292.3</v>
      </c>
      <c r="E28" s="13">
        <v>540.29999999999995</v>
      </c>
      <c r="F28" s="13">
        <v>672.4</v>
      </c>
      <c r="G28" s="13">
        <f>'[2]Приложение 5СОШ'!$I$13</f>
        <v>0</v>
      </c>
      <c r="H28" s="13">
        <v>2163.9</v>
      </c>
      <c r="I28" s="13">
        <v>14124.9</v>
      </c>
      <c r="J28" s="13">
        <v>29974.799999999999</v>
      </c>
      <c r="K28" s="18">
        <v>26330.400000000001</v>
      </c>
      <c r="L28" s="13">
        <v>27498</v>
      </c>
      <c r="M28" s="13">
        <f>SUM(C28:L28)</f>
        <v>105134.6</v>
      </c>
      <c r="N28" s="15"/>
      <c r="O28" s="16"/>
    </row>
    <row r="29" spans="1:16" ht="35.25" customHeight="1" x14ac:dyDescent="0.25">
      <c r="A29" s="61"/>
      <c r="B29" s="1" t="s">
        <v>15</v>
      </c>
      <c r="C29" s="13">
        <f>372501.309-2537.6</f>
        <v>369963.70900000003</v>
      </c>
      <c r="D29" s="13">
        <f>'[4]Прил 5СОШ'!$H$18</f>
        <v>404834.95900000003</v>
      </c>
      <c r="E29" s="13">
        <v>485478.9</v>
      </c>
      <c r="F29" s="13">
        <v>715749</v>
      </c>
      <c r="G29" s="13">
        <v>604395.80000000005</v>
      </c>
      <c r="H29" s="13">
        <v>673856</v>
      </c>
      <c r="I29" s="13">
        <v>687212.6</v>
      </c>
      <c r="J29" s="13">
        <v>544038.9</v>
      </c>
      <c r="K29" s="18">
        <v>549613.80000000005</v>
      </c>
      <c r="L29" s="13">
        <v>546844.69999999995</v>
      </c>
      <c r="M29" s="13">
        <f>SUM(C29:L29)+0.2</f>
        <v>5581988.568</v>
      </c>
      <c r="N29" s="14"/>
    </row>
    <row r="30" spans="1:16" ht="31.5" customHeight="1" x14ac:dyDescent="0.25">
      <c r="A30" s="61"/>
      <c r="B30" s="1" t="s">
        <v>16</v>
      </c>
      <c r="C30" s="13">
        <v>0</v>
      </c>
      <c r="D30" s="13">
        <v>0</v>
      </c>
      <c r="E30" s="13">
        <f>'[2]Приложение 5СОШ'!$G$15</f>
        <v>0</v>
      </c>
      <c r="F30" s="13">
        <f>'[2]Приложение 5СОШ'!$H$15</f>
        <v>0</v>
      </c>
      <c r="G30" s="13">
        <f>'[2]Приложение 5СОШ'!$I$15</f>
        <v>0</v>
      </c>
      <c r="H30" s="13">
        <f>'[2]Приложение 5СОШ'!$J$15</f>
        <v>0</v>
      </c>
      <c r="I30" s="13">
        <f>'[2]Приложение 5СОШ'!$K$15</f>
        <v>0</v>
      </c>
      <c r="J30" s="13">
        <f>'[2]Приложение 5СОШ'!$K$15</f>
        <v>0</v>
      </c>
      <c r="K30" s="18">
        <f>'[2]Приложение 5СОШ'!$K$15</f>
        <v>0</v>
      </c>
      <c r="L30" s="13">
        <f>'[2]Приложение 5СОШ'!$K$15</f>
        <v>0</v>
      </c>
      <c r="M30" s="13">
        <f>SUM(C30:L30)</f>
        <v>0</v>
      </c>
    </row>
    <row r="31" spans="1:16" ht="47.25" customHeight="1" x14ac:dyDescent="0.25">
      <c r="A31" s="62"/>
      <c r="B31" s="1" t="s">
        <v>17</v>
      </c>
      <c r="C31" s="17">
        <v>65454.9</v>
      </c>
      <c r="D31" s="17">
        <f>'[4]Прил 4 СОШ'!$F$17</f>
        <v>52800.427580000003</v>
      </c>
      <c r="E31" s="17">
        <v>85317.3</v>
      </c>
      <c r="F31" s="17">
        <v>130078.1</v>
      </c>
      <c r="G31" s="17">
        <v>95480.2</v>
      </c>
      <c r="H31" s="17">
        <v>119451.4</v>
      </c>
      <c r="I31" s="17">
        <v>184493.8</v>
      </c>
      <c r="J31" s="17">
        <v>143213.29999999999</v>
      </c>
      <c r="K31" s="18">
        <v>123788.9</v>
      </c>
      <c r="L31" s="17">
        <v>108947.7</v>
      </c>
      <c r="M31" s="17">
        <f>SUM(C31:L31)</f>
        <v>1109026.0275800002</v>
      </c>
    </row>
    <row r="32" spans="1:16" ht="78" customHeight="1" x14ac:dyDescent="0.25">
      <c r="A32" s="55" t="s">
        <v>18</v>
      </c>
      <c r="B32" s="56" t="s">
        <v>36</v>
      </c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8"/>
    </row>
    <row r="33" spans="1:13" ht="168" customHeight="1" x14ac:dyDescent="0.25">
      <c r="A33" s="50"/>
      <c r="B33" s="50" t="s">
        <v>37</v>
      </c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51"/>
    </row>
    <row r="34" spans="1:13" ht="93.75" customHeight="1" x14ac:dyDescent="0.25">
      <c r="A34" s="52"/>
      <c r="B34" s="52" t="s">
        <v>24</v>
      </c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4"/>
    </row>
    <row r="35" spans="1:13" ht="26.25" customHeight="1" x14ac:dyDescent="0.25"/>
  </sheetData>
  <mergeCells count="36">
    <mergeCell ref="G13:M13"/>
    <mergeCell ref="B33:M33"/>
    <mergeCell ref="B34:M34"/>
    <mergeCell ref="A32:A34"/>
    <mergeCell ref="B32:M32"/>
    <mergeCell ref="E26:E27"/>
    <mergeCell ref="H26:H27"/>
    <mergeCell ref="I26:I27"/>
    <mergeCell ref="C26:C27"/>
    <mergeCell ref="D26:D27"/>
    <mergeCell ref="B21:M21"/>
    <mergeCell ref="B22:M22"/>
    <mergeCell ref="B23:M23"/>
    <mergeCell ref="A24:A31"/>
    <mergeCell ref="B24:B25"/>
    <mergeCell ref="F26:F27"/>
    <mergeCell ref="G14:M14"/>
    <mergeCell ref="G15:M15"/>
    <mergeCell ref="G26:G27"/>
    <mergeCell ref="M26:M27"/>
    <mergeCell ref="C24:M24"/>
    <mergeCell ref="B20:M20"/>
    <mergeCell ref="A17:M17"/>
    <mergeCell ref="B19:M19"/>
    <mergeCell ref="G16:M16"/>
    <mergeCell ref="J26:J27"/>
    <mergeCell ref="L26:L27"/>
    <mergeCell ref="K26:K27"/>
    <mergeCell ref="H9:M9"/>
    <mergeCell ref="H10:M10"/>
    <mergeCell ref="H11:M11"/>
    <mergeCell ref="H3:M3"/>
    <mergeCell ref="H4:M4"/>
    <mergeCell ref="H5:M5"/>
    <mergeCell ref="H6:M6"/>
    <mergeCell ref="H8:M8"/>
  </mergeCells>
  <pageMargins left="0.70866141732283472" right="0.11811023622047245" top="0.78740157480314965" bottom="0.39370078740157483" header="0.31496062992125984" footer="0.31496062992125984"/>
  <pageSetup paperSize="9" scale="89" orientation="landscape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opLeftCell="A13" workbookViewId="0">
      <selection activeCell="M26" sqref="M26:M27"/>
    </sheetView>
  </sheetViews>
  <sheetFormatPr defaultColWidth="21.28515625" defaultRowHeight="15" x14ac:dyDescent="0.25"/>
  <cols>
    <col min="1" max="1" width="15.7109375" customWidth="1"/>
    <col min="2" max="2" width="18.140625" customWidth="1"/>
    <col min="3" max="3" width="10.28515625" customWidth="1"/>
    <col min="4" max="4" width="10" customWidth="1"/>
    <col min="5" max="5" width="10.140625" customWidth="1"/>
    <col min="6" max="6" width="10.5703125" customWidth="1"/>
    <col min="7" max="7" width="10.28515625" customWidth="1"/>
    <col min="8" max="8" width="10.5703125" customWidth="1"/>
    <col min="9" max="9" width="11.7109375" customWidth="1"/>
    <col min="10" max="10" width="10.28515625" customWidth="1"/>
    <col min="11" max="12" width="11.7109375" customWidth="1"/>
    <col min="13" max="13" width="11" customWidth="1"/>
  </cols>
  <sheetData>
    <row r="1" spans="6:13" hidden="1" x14ac:dyDescent="0.25"/>
    <row r="2" spans="6:13" hidden="1" x14ac:dyDescent="0.25">
      <c r="H2" s="12"/>
      <c r="I2" s="12"/>
      <c r="J2" s="12" t="s">
        <v>41</v>
      </c>
      <c r="K2" s="12"/>
      <c r="L2" s="12"/>
      <c r="M2" s="12"/>
    </row>
    <row r="3" spans="6:13" hidden="1" x14ac:dyDescent="0.25">
      <c r="H3" s="23" t="s">
        <v>42</v>
      </c>
      <c r="I3" s="23"/>
      <c r="J3" s="23"/>
      <c r="K3" s="23"/>
      <c r="L3" s="23"/>
      <c r="M3" s="23"/>
    </row>
    <row r="4" spans="6:13" hidden="1" x14ac:dyDescent="0.25">
      <c r="H4" s="23" t="s">
        <v>43</v>
      </c>
      <c r="I4" s="23"/>
      <c r="J4" s="23"/>
      <c r="K4" s="23"/>
      <c r="L4" s="23"/>
      <c r="M4" s="23"/>
    </row>
    <row r="5" spans="6:13" hidden="1" x14ac:dyDescent="0.25">
      <c r="H5" s="23" t="s">
        <v>44</v>
      </c>
      <c r="I5" s="23"/>
      <c r="J5" s="23"/>
      <c r="K5" s="23"/>
      <c r="L5" s="23"/>
      <c r="M5" s="23"/>
    </row>
    <row r="6" spans="6:13" hidden="1" x14ac:dyDescent="0.25">
      <c r="H6" s="23" t="s">
        <v>45</v>
      </c>
      <c r="I6" s="23"/>
      <c r="J6" s="23"/>
      <c r="K6" s="23"/>
      <c r="L6" s="23"/>
      <c r="M6" s="23"/>
    </row>
    <row r="7" spans="6:13" hidden="1" x14ac:dyDescent="0.25"/>
    <row r="8" spans="6:13" hidden="1" x14ac:dyDescent="0.25">
      <c r="H8" s="23" t="s">
        <v>46</v>
      </c>
      <c r="I8" s="23"/>
      <c r="J8" s="23"/>
      <c r="K8" s="23"/>
      <c r="L8" s="23"/>
      <c r="M8" s="23"/>
    </row>
    <row r="9" spans="6:13" hidden="1" x14ac:dyDescent="0.25">
      <c r="H9" s="23" t="s">
        <v>43</v>
      </c>
      <c r="I9" s="23"/>
      <c r="J9" s="23"/>
      <c r="K9" s="23"/>
      <c r="L9" s="23"/>
      <c r="M9" s="23"/>
    </row>
    <row r="10" spans="6:13" hidden="1" x14ac:dyDescent="0.25">
      <c r="H10" s="23" t="s">
        <v>47</v>
      </c>
      <c r="I10" s="23"/>
      <c r="J10" s="23"/>
      <c r="K10" s="23"/>
      <c r="L10" s="23"/>
      <c r="M10" s="23"/>
    </row>
    <row r="11" spans="6:13" hidden="1" x14ac:dyDescent="0.25">
      <c r="H11" s="23" t="s">
        <v>49</v>
      </c>
      <c r="I11" s="23"/>
      <c r="J11" s="23"/>
      <c r="K11" s="23"/>
      <c r="L11" s="23"/>
      <c r="M11" s="23"/>
    </row>
    <row r="12" spans="6:13" hidden="1" x14ac:dyDescent="0.25"/>
    <row r="13" spans="6:13" ht="15.75" x14ac:dyDescent="0.25">
      <c r="G13" s="49" t="s">
        <v>39</v>
      </c>
      <c r="H13" s="49"/>
      <c r="I13" s="49"/>
      <c r="J13" s="49"/>
      <c r="K13" s="49"/>
      <c r="L13" s="49"/>
      <c r="M13" s="49"/>
    </row>
    <row r="14" spans="6:13" x14ac:dyDescent="0.25">
      <c r="F14" s="6"/>
      <c r="G14" s="23" t="s">
        <v>0</v>
      </c>
      <c r="H14" s="23"/>
      <c r="I14" s="23"/>
      <c r="J14" s="23"/>
      <c r="K14" s="23"/>
      <c r="L14" s="23"/>
      <c r="M14" s="23"/>
    </row>
    <row r="15" spans="6:13" x14ac:dyDescent="0.25">
      <c r="F15" s="6"/>
      <c r="G15" s="23" t="s">
        <v>1</v>
      </c>
      <c r="H15" s="23"/>
      <c r="I15" s="23"/>
      <c r="J15" s="23"/>
      <c r="K15" s="23"/>
      <c r="L15" s="23"/>
      <c r="M15" s="23"/>
    </row>
    <row r="16" spans="6:13" ht="153" hidden="1" customHeight="1" x14ac:dyDescent="0.25">
      <c r="F16" s="4"/>
      <c r="G16" s="48" t="s">
        <v>40</v>
      </c>
      <c r="H16" s="48"/>
      <c r="I16" s="48"/>
      <c r="J16" s="48"/>
      <c r="K16" s="48"/>
      <c r="L16" s="48"/>
      <c r="M16" s="48"/>
    </row>
    <row r="17" spans="1:15" ht="15.75" x14ac:dyDescent="0.25">
      <c r="A17" s="47" t="s">
        <v>2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</row>
    <row r="19" spans="1:15" ht="33" customHeight="1" x14ac:dyDescent="0.25">
      <c r="A19" s="1" t="s">
        <v>3</v>
      </c>
      <c r="B19" s="27" t="s">
        <v>21</v>
      </c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</row>
    <row r="20" spans="1:15" ht="36.75" customHeight="1" x14ac:dyDescent="0.25">
      <c r="A20" s="1" t="s">
        <v>4</v>
      </c>
      <c r="B20" s="27" t="s">
        <v>22</v>
      </c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</row>
    <row r="21" spans="1:15" ht="46.5" customHeight="1" x14ac:dyDescent="0.25">
      <c r="A21" s="1" t="s">
        <v>5</v>
      </c>
      <c r="B21" s="27" t="s">
        <v>31</v>
      </c>
      <c r="C21" s="27"/>
      <c r="D21" s="27"/>
      <c r="E21" s="27"/>
      <c r="F21" s="59"/>
      <c r="G21" s="59"/>
      <c r="H21" s="59"/>
      <c r="I21" s="59"/>
      <c r="J21" s="59"/>
      <c r="K21" s="59"/>
      <c r="L21" s="59"/>
      <c r="M21" s="59"/>
    </row>
    <row r="22" spans="1:15" ht="98.25" customHeight="1" x14ac:dyDescent="0.25">
      <c r="A22" s="1" t="s">
        <v>6</v>
      </c>
      <c r="B22" s="27" t="s">
        <v>34</v>
      </c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</row>
    <row r="23" spans="1:15" ht="31.5" customHeight="1" x14ac:dyDescent="0.25">
      <c r="A23" s="1" t="s">
        <v>7</v>
      </c>
      <c r="B23" s="27" t="s">
        <v>52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</row>
    <row r="24" spans="1:15" ht="17.25" customHeight="1" x14ac:dyDescent="0.25">
      <c r="A24" s="60" t="s">
        <v>8</v>
      </c>
      <c r="B24" s="63" t="s">
        <v>9</v>
      </c>
      <c r="C24" s="65" t="s">
        <v>25</v>
      </c>
      <c r="D24" s="66"/>
      <c r="E24" s="66"/>
      <c r="F24" s="66"/>
      <c r="G24" s="66"/>
      <c r="H24" s="66"/>
      <c r="I24" s="66"/>
      <c r="J24" s="66"/>
      <c r="K24" s="66"/>
      <c r="L24" s="66"/>
      <c r="M24" s="67"/>
    </row>
    <row r="25" spans="1:15" ht="18" customHeight="1" x14ac:dyDescent="0.25">
      <c r="A25" s="61"/>
      <c r="B25" s="63"/>
      <c r="C25" s="9" t="s">
        <v>29</v>
      </c>
      <c r="D25" s="9" t="s">
        <v>30</v>
      </c>
      <c r="E25" s="9" t="s">
        <v>10</v>
      </c>
      <c r="F25" s="9" t="s">
        <v>23</v>
      </c>
      <c r="G25" s="9" t="s">
        <v>26</v>
      </c>
      <c r="H25" s="9" t="s">
        <v>27</v>
      </c>
      <c r="I25" s="9" t="s">
        <v>28</v>
      </c>
      <c r="J25" s="9" t="s">
        <v>32</v>
      </c>
      <c r="K25" s="9" t="s">
        <v>35</v>
      </c>
      <c r="L25" s="9" t="s">
        <v>51</v>
      </c>
      <c r="M25" s="9" t="s">
        <v>11</v>
      </c>
    </row>
    <row r="26" spans="1:15" ht="15.75" x14ac:dyDescent="0.25">
      <c r="A26" s="61"/>
      <c r="B26" s="3" t="s">
        <v>12</v>
      </c>
      <c r="C26" s="64">
        <f>SUM(C28:C31)</f>
        <v>101048.458</v>
      </c>
      <c r="D26" s="64">
        <f t="shared" ref="D26:H26" si="0">SUM(D28:D31)</f>
        <v>107109.29985000001</v>
      </c>
      <c r="E26" s="64">
        <f t="shared" si="0"/>
        <v>121150.39999999999</v>
      </c>
      <c r="F26" s="64">
        <f t="shared" si="0"/>
        <v>133871.80000000002</v>
      </c>
      <c r="G26" s="64">
        <f t="shared" si="0"/>
        <v>145504.4</v>
      </c>
      <c r="H26" s="64">
        <f t="shared" si="0"/>
        <v>155750.20000000001</v>
      </c>
      <c r="I26" s="64">
        <f>I28+I29+I30+I31</f>
        <v>185799.2</v>
      </c>
      <c r="J26" s="64">
        <f>SUM(J28:J31)</f>
        <v>160954</v>
      </c>
      <c r="K26" s="64">
        <f>SUM(K28:K31)</f>
        <v>139955.29999999999</v>
      </c>
      <c r="L26" s="64">
        <f>SUM(L28:L31)</f>
        <v>133574.1</v>
      </c>
      <c r="M26" s="64">
        <f>SUM(C26:L27)</f>
        <v>1384717.1578500001</v>
      </c>
    </row>
    <row r="27" spans="1:15" ht="15.75" x14ac:dyDescent="0.25">
      <c r="A27" s="61"/>
      <c r="B27" s="3" t="s">
        <v>13</v>
      </c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O27" s="11"/>
    </row>
    <row r="28" spans="1:15" ht="30.75" customHeight="1" x14ac:dyDescent="0.25">
      <c r="A28" s="61"/>
      <c r="B28" s="3" t="s">
        <v>14</v>
      </c>
      <c r="C28" s="13">
        <v>0</v>
      </c>
      <c r="D28" s="13">
        <v>0</v>
      </c>
      <c r="E28" s="13">
        <f>'[2]Прил 5 ДОП'!$G$13</f>
        <v>0</v>
      </c>
      <c r="F28" s="13">
        <f>'[3]Прил4 ДОП'!$H$15</f>
        <v>0</v>
      </c>
      <c r="G28" s="13">
        <f>'[2]Прил 5 ДОП'!$I$13</f>
        <v>0</v>
      </c>
      <c r="H28" s="13">
        <v>2967.1</v>
      </c>
      <c r="I28" s="13">
        <f>'[5]Прил 5 ДОП'!$M$15</f>
        <v>561.20000000000005</v>
      </c>
      <c r="J28" s="13">
        <f>'[2]Прил 5 ДОП'!$K$13</f>
        <v>0</v>
      </c>
      <c r="K28" s="18">
        <f>'[2]Прил 5 ДОП'!$K$13</f>
        <v>0</v>
      </c>
      <c r="L28" s="13">
        <f>'[2]Прил 5 ДОП'!$K$13</f>
        <v>0</v>
      </c>
      <c r="M28" s="13">
        <f>SUM(C28:L28)</f>
        <v>3528.3</v>
      </c>
    </row>
    <row r="29" spans="1:15" ht="69" customHeight="1" x14ac:dyDescent="0.25">
      <c r="A29" s="61"/>
      <c r="B29" s="3" t="s">
        <v>15</v>
      </c>
      <c r="C29" s="13">
        <v>2202.6</v>
      </c>
      <c r="D29" s="13">
        <f>'[4]Прил 5 ДОП'!$H$20</f>
        <v>4594.9030000000002</v>
      </c>
      <c r="E29" s="13">
        <v>1833.9</v>
      </c>
      <c r="F29" s="13">
        <v>2618.1999999999998</v>
      </c>
      <c r="G29" s="13">
        <v>7541.8</v>
      </c>
      <c r="H29" s="13">
        <f>6366.7-2967.1</f>
        <v>3399.6</v>
      </c>
      <c r="I29" s="13">
        <f>'[5]Прил 5 ДОП'!$M$16</f>
        <v>2813.3</v>
      </c>
      <c r="J29" s="13">
        <v>3104.4</v>
      </c>
      <c r="K29" s="18">
        <v>1366.9</v>
      </c>
      <c r="L29" s="13">
        <v>1382.4</v>
      </c>
      <c r="M29" s="13">
        <f>SUM(C29:L29)</f>
        <v>30858.003000000001</v>
      </c>
    </row>
    <row r="30" spans="1:15" ht="18" customHeight="1" x14ac:dyDescent="0.25">
      <c r="A30" s="61"/>
      <c r="B30" s="3" t="s">
        <v>16</v>
      </c>
      <c r="C30" s="13">
        <v>0</v>
      </c>
      <c r="D30" s="13">
        <v>0</v>
      </c>
      <c r="E30" s="13">
        <f>'[2]Прил 5 ДОП'!$G$15</f>
        <v>0</v>
      </c>
      <c r="F30" s="13">
        <f>'[3]Прил4 ДОП'!$H$17</f>
        <v>0</v>
      </c>
      <c r="G30" s="13">
        <f>'[2]Прил 5 ДОП'!$I$15</f>
        <v>0</v>
      </c>
      <c r="H30" s="13">
        <f>'[2]Прил 5 ДОП'!$J$15</f>
        <v>0</v>
      </c>
      <c r="I30" s="13">
        <f>'[2]Прил 5 ДОП'!$K$15</f>
        <v>0</v>
      </c>
      <c r="J30" s="13">
        <f>'[2]Прил 5 ДОП'!$K$15</f>
        <v>0</v>
      </c>
      <c r="K30" s="18">
        <f>'[2]Прил 5 ДОП'!$K$15</f>
        <v>0</v>
      </c>
      <c r="L30" s="13">
        <f>'[2]Прил 5 ДОП'!$K$15</f>
        <v>0</v>
      </c>
      <c r="M30" s="13">
        <f>SUM(C30:L30)</f>
        <v>0</v>
      </c>
    </row>
    <row r="31" spans="1:15" ht="86.25" customHeight="1" x14ac:dyDescent="0.25">
      <c r="A31" s="62"/>
      <c r="B31" s="3" t="s">
        <v>17</v>
      </c>
      <c r="C31" s="13">
        <v>98845.857999999993</v>
      </c>
      <c r="D31" s="13">
        <f>'[4]Прил 5 ДОП'!$H$22</f>
        <v>102514.39685</v>
      </c>
      <c r="E31" s="13">
        <v>119316.5</v>
      </c>
      <c r="F31" s="13">
        <v>131253.6</v>
      </c>
      <c r="G31" s="13">
        <v>137962.6</v>
      </c>
      <c r="H31" s="13">
        <v>149383.5</v>
      </c>
      <c r="I31" s="13">
        <v>182424.7</v>
      </c>
      <c r="J31" s="13">
        <v>157849.60000000001</v>
      </c>
      <c r="K31" s="18">
        <v>138588.4</v>
      </c>
      <c r="L31" s="13">
        <v>132191.70000000001</v>
      </c>
      <c r="M31" s="13">
        <f>SUM(C31:L31)</f>
        <v>1350330.85485</v>
      </c>
    </row>
    <row r="32" spans="1:15" ht="189.75" customHeight="1" x14ac:dyDescent="0.25">
      <c r="A32" s="1" t="s">
        <v>18</v>
      </c>
      <c r="B32" s="27" t="s">
        <v>50</v>
      </c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</row>
  </sheetData>
  <mergeCells count="33">
    <mergeCell ref="G13:M13"/>
    <mergeCell ref="B32:M32"/>
    <mergeCell ref="H26:H27"/>
    <mergeCell ref="B22:M22"/>
    <mergeCell ref="B23:M23"/>
    <mergeCell ref="E26:E27"/>
    <mergeCell ref="C24:M24"/>
    <mergeCell ref="C26:C27"/>
    <mergeCell ref="D26:D27"/>
    <mergeCell ref="B21:M21"/>
    <mergeCell ref="I26:I27"/>
    <mergeCell ref="B20:M20"/>
    <mergeCell ref="A17:M17"/>
    <mergeCell ref="B19:M19"/>
    <mergeCell ref="G14:M14"/>
    <mergeCell ref="G15:M15"/>
    <mergeCell ref="G16:M16"/>
    <mergeCell ref="A24:A31"/>
    <mergeCell ref="B24:B25"/>
    <mergeCell ref="F26:F27"/>
    <mergeCell ref="G26:G27"/>
    <mergeCell ref="M26:M27"/>
    <mergeCell ref="J26:J27"/>
    <mergeCell ref="L26:L27"/>
    <mergeCell ref="K26:K27"/>
    <mergeCell ref="H9:M9"/>
    <mergeCell ref="H10:M10"/>
    <mergeCell ref="H11:M11"/>
    <mergeCell ref="H3:M3"/>
    <mergeCell ref="H4:M4"/>
    <mergeCell ref="H5:M5"/>
    <mergeCell ref="H6:M6"/>
    <mergeCell ref="H8:M8"/>
  </mergeCells>
  <pageMargins left="0.70866141732283472" right="0.31496062992125984" top="0.78740157480314965" bottom="0.19685039370078741" header="0.31496062992125984" footer="0.31496062992125984"/>
  <pageSetup paperSize="9" scale="89" orientation="landscape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МБДОУ</vt:lpstr>
      <vt:lpstr>СОШ</vt:lpstr>
      <vt:lpstr>УДОД</vt:lpstr>
      <vt:lpstr>СОШ!Область_печати</vt:lpstr>
      <vt:lpstr>УДОД!Область_печати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2021-07-09T08:23:10Z</dcterms:modified>
</cp:coreProperties>
</file>