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2260" windowHeight="12645"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1">'Цели, задачи, хар., реализ МП'!$A$1:$D$221</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255" i="26"/>
  <c r="E224"/>
  <c r="E223"/>
  <c r="E222"/>
  <c r="E219"/>
  <c r="E277" l="1"/>
  <c r="D507"/>
  <c r="D536"/>
  <c r="M11" i="34" l="1"/>
  <c r="M10"/>
  <c r="F16" i="30" l="1"/>
  <c r="F15"/>
  <c r="F14" i="32"/>
  <c r="J20" i="38" l="1"/>
  <c r="M11" i="30" l="1"/>
  <c r="N11"/>
  <c r="N10"/>
  <c r="M10"/>
  <c r="D497" i="26" l="1"/>
  <c r="E303" l="1"/>
  <c r="E265"/>
  <c r="E264"/>
  <c r="E263"/>
  <c r="E254"/>
  <c r="E253"/>
  <c r="E241"/>
  <c r="E240"/>
  <c r="E239"/>
  <c r="E231"/>
  <c r="E232"/>
  <c r="E233"/>
  <c r="E230"/>
  <c r="E229"/>
  <c r="E211"/>
  <c r="E210"/>
  <c r="E201"/>
  <c r="E200"/>
  <c r="K71" i="1" l="1"/>
  <c r="K70"/>
  <c r="G10" i="28"/>
  <c r="H10"/>
  <c r="I10"/>
  <c r="J10"/>
  <c r="K10"/>
  <c r="L10"/>
  <c r="M10"/>
  <c r="N10"/>
  <c r="F22" i="32" l="1"/>
  <c r="K12" i="37" l="1"/>
  <c r="K11"/>
  <c r="F71" i="1"/>
  <c r="E71"/>
  <c r="I20" i="3"/>
  <c r="J20"/>
  <c r="B12" i="4"/>
  <c r="B11"/>
  <c r="I12"/>
  <c r="J12"/>
  <c r="I11"/>
  <c r="J11"/>
  <c r="I10"/>
  <c r="J10"/>
  <c r="I12" i="5"/>
  <c r="J12"/>
  <c r="I11"/>
  <c r="J11"/>
  <c r="I10"/>
  <c r="I14" i="6"/>
  <c r="J14"/>
  <c r="I12" i="7"/>
  <c r="J12"/>
  <c r="I11"/>
  <c r="J11"/>
  <c r="J10"/>
  <c r="L38" i="38"/>
  <c r="K38"/>
  <c r="J38"/>
  <c r="I38"/>
  <c r="H38"/>
  <c r="L37"/>
  <c r="K37"/>
  <c r="J37"/>
  <c r="I37"/>
  <c r="H37"/>
  <c r="L19"/>
  <c r="K19"/>
  <c r="J19"/>
  <c r="I19"/>
  <c r="H19"/>
  <c r="G19"/>
  <c r="H22" i="10"/>
  <c r="G22"/>
  <c r="J10" i="5" l="1"/>
  <c r="I10" i="7"/>
  <c r="G36" i="38"/>
  <c r="H28"/>
  <c r="L36"/>
  <c r="K36"/>
  <c r="J36"/>
  <c r="I36"/>
  <c r="H36"/>
  <c r="L28"/>
  <c r="I28"/>
  <c r="J28"/>
  <c r="K28"/>
  <c r="G28"/>
  <c r="K18"/>
  <c r="L18"/>
  <c r="I18"/>
  <c r="H18"/>
  <c r="G18"/>
  <c r="G37"/>
  <c r="F37" s="1"/>
  <c r="H10"/>
  <c r="I10"/>
  <c r="J10"/>
  <c r="K10"/>
  <c r="L10"/>
  <c r="G10"/>
  <c r="F44"/>
  <c r="F46"/>
  <c r="F45" s="1"/>
  <c r="F42"/>
  <c r="F41"/>
  <c r="F40"/>
  <c r="F43"/>
  <c r="F38"/>
  <c r="F34"/>
  <c r="F33"/>
  <c r="F32"/>
  <c r="H31"/>
  <c r="I31"/>
  <c r="J31"/>
  <c r="K31"/>
  <c r="L31"/>
  <c r="G31"/>
  <c r="F30"/>
  <c r="F29"/>
  <c r="I27"/>
  <c r="J27"/>
  <c r="K27"/>
  <c r="L27"/>
  <c r="H27"/>
  <c r="L22"/>
  <c r="K22"/>
  <c r="J22"/>
  <c r="I22"/>
  <c r="H22"/>
  <c r="G22"/>
  <c r="F26"/>
  <c r="F25"/>
  <c r="F24"/>
  <c r="F23"/>
  <c r="F21"/>
  <c r="F20"/>
  <c r="F19"/>
  <c r="F18"/>
  <c r="F16"/>
  <c r="F15"/>
  <c r="F14"/>
  <c r="F12"/>
  <c r="F11"/>
  <c r="G25" i="10"/>
  <c r="I70" i="1" s="1"/>
  <c r="H25" i="10"/>
  <c r="J70" i="1" s="1"/>
  <c r="G24" i="10"/>
  <c r="H24"/>
  <c r="G23"/>
  <c r="H23"/>
  <c r="G12" i="11"/>
  <c r="H12"/>
  <c r="H11"/>
  <c r="H10"/>
  <c r="G16" i="12"/>
  <c r="H16"/>
  <c r="G15"/>
  <c r="H15"/>
  <c r="G14"/>
  <c r="H14"/>
  <c r="G13"/>
  <c r="H13"/>
  <c r="B12" i="13"/>
  <c r="F13"/>
  <c r="G13"/>
  <c r="F12"/>
  <c r="G12"/>
  <c r="F11"/>
  <c r="F10" s="1"/>
  <c r="G11"/>
  <c r="G10"/>
  <c r="D544" i="26"/>
  <c r="D537"/>
  <c r="D508"/>
  <c r="D489"/>
  <c r="D472"/>
  <c r="D465"/>
  <c r="D458"/>
  <c r="D451"/>
  <c r="D443"/>
  <c r="D435"/>
  <c r="D426"/>
  <c r="D418"/>
  <c r="D410"/>
  <c r="D393"/>
  <c r="D401"/>
  <c r="D384"/>
  <c r="E276"/>
  <c r="D169"/>
  <c r="D165"/>
  <c r="D158"/>
  <c r="D150"/>
  <c r="D139"/>
  <c r="D128"/>
  <c r="D126"/>
  <c r="D116"/>
  <c r="D105"/>
  <c r="D94"/>
  <c r="D83"/>
  <c r="D79"/>
  <c r="D68"/>
  <c r="D57"/>
  <c r="D46"/>
  <c r="D17"/>
  <c r="D6"/>
  <c r="M11" i="28"/>
  <c r="I21" i="3" s="1"/>
  <c r="I19" s="1"/>
  <c r="N11" i="28"/>
  <c r="J21" i="3" s="1"/>
  <c r="J19" s="1"/>
  <c r="N9" i="28"/>
  <c r="M12"/>
  <c r="N12"/>
  <c r="F14"/>
  <c r="M13"/>
  <c r="N13"/>
  <c r="M17"/>
  <c r="N17"/>
  <c r="F18"/>
  <c r="M21"/>
  <c r="N21"/>
  <c r="F22"/>
  <c r="M25"/>
  <c r="N25"/>
  <c r="F26"/>
  <c r="F30"/>
  <c r="G9"/>
  <c r="G11"/>
  <c r="G12"/>
  <c r="C22" i="3" s="1"/>
  <c r="L9" i="29"/>
  <c r="M9"/>
  <c r="N9"/>
  <c r="K12"/>
  <c r="L12"/>
  <c r="M12"/>
  <c r="N12"/>
  <c r="K11"/>
  <c r="L11"/>
  <c r="M11"/>
  <c r="K10"/>
  <c r="L10"/>
  <c r="M10"/>
  <c r="N10"/>
  <c r="N11"/>
  <c r="F15"/>
  <c r="F16"/>
  <c r="F14"/>
  <c r="F12"/>
  <c r="F11"/>
  <c r="N9" i="30"/>
  <c r="M12"/>
  <c r="M9" s="1"/>
  <c r="N12"/>
  <c r="N13"/>
  <c r="M13"/>
  <c r="F14"/>
  <c r="M12" i="32"/>
  <c r="N12"/>
  <c r="M11"/>
  <c r="I15" i="6" s="1"/>
  <c r="I13" s="1"/>
  <c r="N11" i="32"/>
  <c r="J15" i="6" s="1"/>
  <c r="J13" s="1"/>
  <c r="D391" i="26" l="1"/>
  <c r="E22" i="10"/>
  <c r="D22"/>
  <c r="F22"/>
  <c r="M9" i="28"/>
  <c r="J71" i="1"/>
  <c r="J22" i="3"/>
  <c r="I71" i="1"/>
  <c r="I22" i="3"/>
  <c r="H21" i="10"/>
  <c r="F36" i="38"/>
  <c r="C22" i="10"/>
  <c r="F28" i="38"/>
  <c r="G27"/>
  <c r="F22"/>
  <c r="G21" i="10"/>
  <c r="F13" i="33"/>
  <c r="G12"/>
  <c r="H12"/>
  <c r="I12"/>
  <c r="J12"/>
  <c r="K12"/>
  <c r="L12"/>
  <c r="M12"/>
  <c r="N12"/>
  <c r="E12"/>
  <c r="M9"/>
  <c r="N9"/>
  <c r="E9" i="34"/>
  <c r="E21"/>
  <c r="G21"/>
  <c r="H21"/>
  <c r="I21"/>
  <c r="K21"/>
  <c r="L21"/>
  <c r="M23"/>
  <c r="N23"/>
  <c r="N22" s="1"/>
  <c r="N21" s="1"/>
  <c r="N20" s="1"/>
  <c r="N19" s="1"/>
  <c r="N18" s="1"/>
  <c r="N17" s="1"/>
  <c r="N16" s="1"/>
  <c r="N15" s="1"/>
  <c r="N14" s="1"/>
  <c r="N13" s="1"/>
  <c r="N12" s="1"/>
  <c r="N11" s="1"/>
  <c r="G12" i="37"/>
  <c r="N17"/>
  <c r="M17"/>
  <c r="L17"/>
  <c r="K17"/>
  <c r="J17"/>
  <c r="I17"/>
  <c r="H17"/>
  <c r="G17"/>
  <c r="F17"/>
  <c r="N13"/>
  <c r="M13"/>
  <c r="L13"/>
  <c r="K13"/>
  <c r="J13"/>
  <c r="I13"/>
  <c r="H13"/>
  <c r="G13"/>
  <c r="F13"/>
  <c r="N12"/>
  <c r="M12"/>
  <c r="L12"/>
  <c r="J12"/>
  <c r="I12"/>
  <c r="H12"/>
  <c r="N11"/>
  <c r="M11"/>
  <c r="L11"/>
  <c r="J11"/>
  <c r="I11"/>
  <c r="H11"/>
  <c r="G11"/>
  <c r="N10"/>
  <c r="M10"/>
  <c r="M9" s="1"/>
  <c r="L10"/>
  <c r="K10"/>
  <c r="J10"/>
  <c r="I10"/>
  <c r="H10"/>
  <c r="G10"/>
  <c r="N9"/>
  <c r="L9"/>
  <c r="F9"/>
  <c r="G45" i="38"/>
  <c r="H45"/>
  <c r="I45"/>
  <c r="J45"/>
  <c r="K45"/>
  <c r="L45"/>
  <c r="K39"/>
  <c r="L39"/>
  <c r="K30"/>
  <c r="L30"/>
  <c r="K29"/>
  <c r="L29"/>
  <c r="K13"/>
  <c r="L13"/>
  <c r="K12"/>
  <c r="L12"/>
  <c r="K11"/>
  <c r="L11"/>
  <c r="K21"/>
  <c r="K17" s="1"/>
  <c r="L21"/>
  <c r="L17" s="1"/>
  <c r="F12" i="41"/>
  <c r="F23" i="34" l="1"/>
  <c r="M22"/>
  <c r="F12" i="33"/>
  <c r="N10" i="34"/>
  <c r="J13" i="9"/>
  <c r="J69" i="1" s="1"/>
  <c r="M21" i="34"/>
  <c r="M20" s="1"/>
  <c r="F22"/>
  <c r="F21" s="1"/>
  <c r="H9" i="37"/>
  <c r="I9"/>
  <c r="G9"/>
  <c r="J9"/>
  <c r="K9"/>
  <c r="L9" i="38"/>
  <c r="K9"/>
  <c r="M19" i="34" l="1"/>
  <c r="F20"/>
  <c r="N9"/>
  <c r="J12" i="9"/>
  <c r="J11" s="1"/>
  <c r="F15" i="39"/>
  <c r="F16"/>
  <c r="F14"/>
  <c r="F11"/>
  <c r="F12"/>
  <c r="K13"/>
  <c r="L13"/>
  <c r="K12"/>
  <c r="L12"/>
  <c r="K11"/>
  <c r="L11"/>
  <c r="K10"/>
  <c r="L10"/>
  <c r="L9" s="1"/>
  <c r="F15" i="41"/>
  <c r="F16"/>
  <c r="F14"/>
  <c r="F11"/>
  <c r="F12" i="40"/>
  <c r="F11"/>
  <c r="F9"/>
  <c r="F10"/>
  <c r="K9"/>
  <c r="L9"/>
  <c r="H9" i="41"/>
  <c r="J13"/>
  <c r="K13"/>
  <c r="J12"/>
  <c r="K12"/>
  <c r="J11"/>
  <c r="K11"/>
  <c r="J10"/>
  <c r="J9" s="1"/>
  <c r="K10"/>
  <c r="K9" i="39" l="1"/>
  <c r="G11" i="11"/>
  <c r="G10" s="1"/>
  <c r="M18" i="34"/>
  <c r="M17" s="1"/>
  <c r="F19"/>
  <c r="K9" i="41"/>
  <c r="D14" i="12"/>
  <c r="E14"/>
  <c r="F14"/>
  <c r="D15"/>
  <c r="E15"/>
  <c r="F15"/>
  <c r="D16"/>
  <c r="E16"/>
  <c r="F16"/>
  <c r="C15"/>
  <c r="C16"/>
  <c r="C14"/>
  <c r="D12" i="11"/>
  <c r="E12"/>
  <c r="F12"/>
  <c r="C12"/>
  <c r="C11"/>
  <c r="G10" i="39"/>
  <c r="D20" i="8"/>
  <c r="E20"/>
  <c r="F20"/>
  <c r="G20"/>
  <c r="H20"/>
  <c r="I20"/>
  <c r="J20"/>
  <c r="C20"/>
  <c r="D19"/>
  <c r="E19"/>
  <c r="F19"/>
  <c r="G19"/>
  <c r="H19"/>
  <c r="I68" i="1" s="1"/>
  <c r="I19" i="8"/>
  <c r="J19"/>
  <c r="C19"/>
  <c r="D68" i="1" s="1"/>
  <c r="D18" i="8"/>
  <c r="E18"/>
  <c r="F18"/>
  <c r="G18"/>
  <c r="H18"/>
  <c r="I18"/>
  <c r="J18"/>
  <c r="C18"/>
  <c r="F11" i="5"/>
  <c r="D12" i="4"/>
  <c r="E12"/>
  <c r="F12"/>
  <c r="G12"/>
  <c r="H12"/>
  <c r="C12"/>
  <c r="D11"/>
  <c r="E11"/>
  <c r="F11"/>
  <c r="C11"/>
  <c r="C20" i="3"/>
  <c r="C21"/>
  <c r="K69" i="1"/>
  <c r="K68"/>
  <c r="J68"/>
  <c r="J67"/>
  <c r="J66" s="1"/>
  <c r="K67"/>
  <c r="K66" l="1"/>
  <c r="M16" i="34"/>
  <c r="F17"/>
  <c r="E383" i="26"/>
  <c r="E382"/>
  <c r="E381"/>
  <c r="E380"/>
  <c r="E379"/>
  <c r="E378"/>
  <c r="E377"/>
  <c r="E376"/>
  <c r="E372"/>
  <c r="E371"/>
  <c r="E370"/>
  <c r="E369"/>
  <c r="E368"/>
  <c r="E367"/>
  <c r="E366"/>
  <c r="E365"/>
  <c r="E359"/>
  <c r="E356"/>
  <c r="E355"/>
  <c r="E354"/>
  <c r="E353"/>
  <c r="E352"/>
  <c r="E348"/>
  <c r="E347"/>
  <c r="E346"/>
  <c r="E345"/>
  <c r="E344"/>
  <c r="E343"/>
  <c r="E342"/>
  <c r="E341"/>
  <c r="E337"/>
  <c r="E336"/>
  <c r="E335"/>
  <c r="E334"/>
  <c r="E333"/>
  <c r="E332"/>
  <c r="E331"/>
  <c r="E330"/>
  <c r="E326"/>
  <c r="E323"/>
  <c r="E320"/>
  <c r="E319"/>
  <c r="E312"/>
  <c r="E311"/>
  <c r="E310"/>
  <c r="E309"/>
  <c r="E308"/>
  <c r="E305"/>
  <c r="E304"/>
  <c r="E302"/>
  <c r="E301"/>
  <c r="E300"/>
  <c r="E296"/>
  <c r="E295"/>
  <c r="E294"/>
  <c r="E293"/>
  <c r="E292"/>
  <c r="E291"/>
  <c r="E288"/>
  <c r="E285"/>
  <c r="E284"/>
  <c r="E283"/>
  <c r="E282"/>
  <c r="E281"/>
  <c r="E275"/>
  <c r="E274"/>
  <c r="E273"/>
  <c r="E272"/>
  <c r="E271"/>
  <c r="E262"/>
  <c r="E261"/>
  <c r="E260"/>
  <c r="E259"/>
  <c r="E258"/>
  <c r="E252"/>
  <c r="E251"/>
  <c r="E250"/>
  <c r="E249"/>
  <c r="E248"/>
  <c r="E238"/>
  <c r="E237"/>
  <c r="E228"/>
  <c r="E221"/>
  <c r="E220"/>
  <c r="E218"/>
  <c r="E217"/>
  <c r="E206"/>
  <c r="E205"/>
  <c r="E197"/>
  <c r="E194"/>
  <c r="D188"/>
  <c r="E183"/>
  <c r="E182"/>
  <c r="E181"/>
  <c r="E180"/>
  <c r="C8" i="25"/>
  <c r="I13" i="41"/>
  <c r="H13"/>
  <c r="G13"/>
  <c r="E13"/>
  <c r="I12"/>
  <c r="E13" i="13" s="1"/>
  <c r="H12" i="41"/>
  <c r="D13" i="13" s="1"/>
  <c r="G12" i="41"/>
  <c r="E12"/>
  <c r="I11"/>
  <c r="E12" i="13" s="1"/>
  <c r="H11" i="41"/>
  <c r="D12" i="13" s="1"/>
  <c r="G11" i="41"/>
  <c r="C12" i="13" s="1"/>
  <c r="E11" i="41"/>
  <c r="I10"/>
  <c r="H10"/>
  <c r="G10"/>
  <c r="C11" i="13" s="1"/>
  <c r="E10" i="41"/>
  <c r="J9" i="40"/>
  <c r="I9"/>
  <c r="H9"/>
  <c r="G9"/>
  <c r="E9"/>
  <c r="J13" i="39"/>
  <c r="I13"/>
  <c r="H13"/>
  <c r="G13"/>
  <c r="E13"/>
  <c r="J12"/>
  <c r="I12"/>
  <c r="H12"/>
  <c r="G12"/>
  <c r="E12"/>
  <c r="J11"/>
  <c r="I11"/>
  <c r="H11"/>
  <c r="G11"/>
  <c r="E11"/>
  <c r="J10"/>
  <c r="F11" i="11" s="1"/>
  <c r="B11" s="1"/>
  <c r="I10" i="39"/>
  <c r="E11" i="11" s="1"/>
  <c r="H10" i="39"/>
  <c r="E10"/>
  <c r="E43" i="38"/>
  <c r="C25" i="10"/>
  <c r="E70" i="1" s="1"/>
  <c r="D25" i="10"/>
  <c r="F70" i="1" s="1"/>
  <c r="E25" i="10"/>
  <c r="G70" i="1" s="1"/>
  <c r="F25" i="10"/>
  <c r="H70" i="1" s="1"/>
  <c r="E39" i="38"/>
  <c r="G39"/>
  <c r="H39"/>
  <c r="I39"/>
  <c r="J39"/>
  <c r="E31"/>
  <c r="J30"/>
  <c r="I30"/>
  <c r="H30"/>
  <c r="G30"/>
  <c r="E30"/>
  <c r="J29"/>
  <c r="I29"/>
  <c r="H29"/>
  <c r="G29"/>
  <c r="E29"/>
  <c r="E28"/>
  <c r="C24" i="10"/>
  <c r="D24"/>
  <c r="F68" i="1" s="1"/>
  <c r="E24" i="10"/>
  <c r="G68" i="1" s="1"/>
  <c r="F24" i="10"/>
  <c r="H68" i="1" s="1"/>
  <c r="G21" i="38"/>
  <c r="H21"/>
  <c r="I21"/>
  <c r="J21"/>
  <c r="E22"/>
  <c r="E20"/>
  <c r="E18"/>
  <c r="E19"/>
  <c r="E21"/>
  <c r="J13"/>
  <c r="I13"/>
  <c r="H13"/>
  <c r="G13"/>
  <c r="E13"/>
  <c r="J12"/>
  <c r="I12"/>
  <c r="H12"/>
  <c r="G12"/>
  <c r="E12"/>
  <c r="J11"/>
  <c r="J9" s="1"/>
  <c r="I11"/>
  <c r="H11"/>
  <c r="G11"/>
  <c r="E11"/>
  <c r="E10"/>
  <c r="G11" i="34"/>
  <c r="H11"/>
  <c r="I11"/>
  <c r="E13" i="9" s="1"/>
  <c r="J11" i="34"/>
  <c r="F13" i="9" s="1"/>
  <c r="K11" i="34"/>
  <c r="G13" i="9" s="1"/>
  <c r="L11" i="34"/>
  <c r="H10"/>
  <c r="D12" i="9" s="1"/>
  <c r="I10" i="34"/>
  <c r="E12" i="9" s="1"/>
  <c r="F12"/>
  <c r="K10" i="34"/>
  <c r="L10"/>
  <c r="H12" i="9" s="1"/>
  <c r="G10" i="34"/>
  <c r="E18"/>
  <c r="G18"/>
  <c r="H18"/>
  <c r="I18"/>
  <c r="J18"/>
  <c r="K18"/>
  <c r="L18"/>
  <c r="D297" i="26"/>
  <c r="E12" i="34"/>
  <c r="G15"/>
  <c r="H15"/>
  <c r="I15"/>
  <c r="J15"/>
  <c r="K15"/>
  <c r="L15"/>
  <c r="H12"/>
  <c r="I12"/>
  <c r="J12"/>
  <c r="K12"/>
  <c r="L12"/>
  <c r="G12"/>
  <c r="F14"/>
  <c r="D278" i="26" s="1"/>
  <c r="E10" i="33"/>
  <c r="E11"/>
  <c r="G10"/>
  <c r="H10"/>
  <c r="I10"/>
  <c r="J10"/>
  <c r="K10"/>
  <c r="L10"/>
  <c r="F10" s="1"/>
  <c r="G11"/>
  <c r="H11"/>
  <c r="I11"/>
  <c r="E12" i="7" s="1"/>
  <c r="J11" i="33"/>
  <c r="F12" i="7" s="1"/>
  <c r="K11" i="33"/>
  <c r="G12" i="7" s="1"/>
  <c r="L11" i="33"/>
  <c r="H12" i="7" s="1"/>
  <c r="F14" i="33"/>
  <c r="E11" i="32"/>
  <c r="E12"/>
  <c r="E10"/>
  <c r="G11"/>
  <c r="H11"/>
  <c r="D15" i="6" s="1"/>
  <c r="I11" i="32"/>
  <c r="E15" i="6" s="1"/>
  <c r="J11" i="32"/>
  <c r="F15" i="6" s="1"/>
  <c r="K11" i="32"/>
  <c r="G15" i="6" s="1"/>
  <c r="L11" i="32"/>
  <c r="H15" i="6" s="1"/>
  <c r="G12" i="32"/>
  <c r="F12" s="1"/>
  <c r="H12"/>
  <c r="I12"/>
  <c r="J12"/>
  <c r="K12"/>
  <c r="L12"/>
  <c r="L10"/>
  <c r="H14" i="6" s="1"/>
  <c r="H10" i="32"/>
  <c r="D14" i="6" s="1"/>
  <c r="I10" i="32"/>
  <c r="E14" i="6" s="1"/>
  <c r="J10" i="32"/>
  <c r="K10"/>
  <c r="G14" i="6" s="1"/>
  <c r="G10" i="32"/>
  <c r="C14" i="6" s="1"/>
  <c r="E21" i="32"/>
  <c r="G21"/>
  <c r="H21"/>
  <c r="I21"/>
  <c r="J21"/>
  <c r="K21"/>
  <c r="L21"/>
  <c r="F23"/>
  <c r="D242" i="26" s="1"/>
  <c r="F24" i="32"/>
  <c r="E17"/>
  <c r="G17"/>
  <c r="H17"/>
  <c r="I17"/>
  <c r="J17"/>
  <c r="K17"/>
  <c r="L17"/>
  <c r="F18"/>
  <c r="F19"/>
  <c r="D234" i="26" s="1"/>
  <c r="F20" i="32"/>
  <c r="F16"/>
  <c r="F15"/>
  <c r="D225" i="26" s="1"/>
  <c r="L13" i="32"/>
  <c r="K13"/>
  <c r="J13"/>
  <c r="I13"/>
  <c r="H13"/>
  <c r="G13"/>
  <c r="E13"/>
  <c r="L13" i="30"/>
  <c r="K13"/>
  <c r="J13"/>
  <c r="I13"/>
  <c r="H13"/>
  <c r="G13"/>
  <c r="E13"/>
  <c r="L12"/>
  <c r="K12"/>
  <c r="J12"/>
  <c r="I12"/>
  <c r="H12"/>
  <c r="G12"/>
  <c r="E12"/>
  <c r="L11"/>
  <c r="G12" i="5"/>
  <c r="J11" i="30"/>
  <c r="F12" i="5" s="1"/>
  <c r="I11" i="30"/>
  <c r="E12" i="5" s="1"/>
  <c r="H11" i="30"/>
  <c r="D12" i="5" s="1"/>
  <c r="G11" i="30"/>
  <c r="C12" i="5" s="1"/>
  <c r="E11" i="30"/>
  <c r="E9" s="1"/>
  <c r="L10"/>
  <c r="K10"/>
  <c r="G11" i="5" s="1"/>
  <c r="I10" i="30"/>
  <c r="E11" i="5" s="1"/>
  <c r="H10" i="30"/>
  <c r="D11" i="5" s="1"/>
  <c r="G10" i="30"/>
  <c r="C11" i="5" s="1"/>
  <c r="E10" i="30"/>
  <c r="I9"/>
  <c r="E11" i="29"/>
  <c r="E12"/>
  <c r="E10"/>
  <c r="G11"/>
  <c r="H11"/>
  <c r="I11"/>
  <c r="J11"/>
  <c r="G12"/>
  <c r="H12"/>
  <c r="I12"/>
  <c r="J12"/>
  <c r="H10"/>
  <c r="I10"/>
  <c r="J10"/>
  <c r="G11" i="4"/>
  <c r="G10" i="29"/>
  <c r="L13"/>
  <c r="K13"/>
  <c r="J13"/>
  <c r="I13"/>
  <c r="H13"/>
  <c r="G13"/>
  <c r="E13"/>
  <c r="H11" i="28"/>
  <c r="I11"/>
  <c r="E21" i="3" s="1"/>
  <c r="J11" i="28"/>
  <c r="F21" i="3" s="1"/>
  <c r="K11" i="28"/>
  <c r="G21" i="3" s="1"/>
  <c r="L11" i="28"/>
  <c r="H21" i="3" s="1"/>
  <c r="H12" i="28"/>
  <c r="D22" i="3" s="1"/>
  <c r="I12" i="28"/>
  <c r="E22" i="3" s="1"/>
  <c r="J12" i="28"/>
  <c r="F22" i="3" s="1"/>
  <c r="K12" i="28"/>
  <c r="L12"/>
  <c r="H71" i="1" s="1"/>
  <c r="D20" i="3"/>
  <c r="E20"/>
  <c r="F20"/>
  <c r="G20"/>
  <c r="E11" i="28"/>
  <c r="E12"/>
  <c r="E10"/>
  <c r="E9" s="1"/>
  <c r="E29"/>
  <c r="G29"/>
  <c r="H29"/>
  <c r="I29"/>
  <c r="J29"/>
  <c r="K29"/>
  <c r="L29"/>
  <c r="F31"/>
  <c r="F32"/>
  <c r="E25"/>
  <c r="G25"/>
  <c r="H25"/>
  <c r="I25"/>
  <c r="J25"/>
  <c r="K25"/>
  <c r="L25"/>
  <c r="F27"/>
  <c r="F28"/>
  <c r="E13"/>
  <c r="E17"/>
  <c r="E21"/>
  <c r="G21"/>
  <c r="H21"/>
  <c r="I21"/>
  <c r="J21"/>
  <c r="K21"/>
  <c r="L21"/>
  <c r="F23"/>
  <c r="F24"/>
  <c r="G17"/>
  <c r="H17"/>
  <c r="I17"/>
  <c r="J17"/>
  <c r="K17"/>
  <c r="L17"/>
  <c r="F19"/>
  <c r="F20"/>
  <c r="L13"/>
  <c r="K13"/>
  <c r="J13"/>
  <c r="I13"/>
  <c r="H13"/>
  <c r="F15"/>
  <c r="F16"/>
  <c r="F13"/>
  <c r="G13"/>
  <c r="E207" i="26" l="1"/>
  <c r="E195"/>
  <c r="E204"/>
  <c r="H9" i="30"/>
  <c r="E196" i="26"/>
  <c r="E11" i="13"/>
  <c r="B11" s="1"/>
  <c r="F10" i="41"/>
  <c r="F9" s="1"/>
  <c r="H12" i="5"/>
  <c r="B12" s="1"/>
  <c r="E209" i="26"/>
  <c r="F11" i="30"/>
  <c r="D8" i="17" s="1"/>
  <c r="H11" i="5"/>
  <c r="B11" s="1"/>
  <c r="E199" i="26"/>
  <c r="F10" i="30"/>
  <c r="C8" i="17" s="1"/>
  <c r="C12" i="7"/>
  <c r="F11" i="33"/>
  <c r="C12" i="9"/>
  <c r="C67" i="1" s="1"/>
  <c r="C13" i="9"/>
  <c r="M15" i="34"/>
  <c r="M14" s="1"/>
  <c r="F16"/>
  <c r="F21" i="32"/>
  <c r="C15" i="6"/>
  <c r="B15" s="1"/>
  <c r="F11" i="32"/>
  <c r="I9"/>
  <c r="G22" i="3"/>
  <c r="G71" i="1"/>
  <c r="B71" s="1"/>
  <c r="F11" i="28"/>
  <c r="D21" i="3"/>
  <c r="G19"/>
  <c r="E68" i="1"/>
  <c r="B24" i="10"/>
  <c r="H22" i="3"/>
  <c r="F12" i="28"/>
  <c r="H20" i="3"/>
  <c r="F10" i="28"/>
  <c r="B25" i="10"/>
  <c r="D246" i="26"/>
  <c r="D256"/>
  <c r="D235"/>
  <c r="D215"/>
  <c r="H9" i="28"/>
  <c r="I9"/>
  <c r="K9"/>
  <c r="J9"/>
  <c r="L9"/>
  <c r="E184" i="26"/>
  <c r="D178" s="1"/>
  <c r="F10" i="29"/>
  <c r="H11" i="4"/>
  <c r="E198" i="26"/>
  <c r="E208"/>
  <c r="F14" i="6"/>
  <c r="B14" s="1"/>
  <c r="F10" i="32"/>
  <c r="C69" i="1"/>
  <c r="F11" i="7"/>
  <c r="J9" i="33"/>
  <c r="C11" i="7"/>
  <c r="G9" i="33"/>
  <c r="E11" i="7"/>
  <c r="I9" i="33"/>
  <c r="E9"/>
  <c r="G11" i="7"/>
  <c r="K9" i="33"/>
  <c r="H11" i="7"/>
  <c r="B11" s="1"/>
  <c r="L9" i="33"/>
  <c r="D11" i="7"/>
  <c r="D67" i="1" s="1"/>
  <c r="H9" i="33"/>
  <c r="D12" i="7"/>
  <c r="G9" i="34"/>
  <c r="K9"/>
  <c r="G12" i="9"/>
  <c r="L9" i="34"/>
  <c r="H13" i="9"/>
  <c r="H9" i="34"/>
  <c r="D13" i="9"/>
  <c r="I9" i="34"/>
  <c r="B68" i="1"/>
  <c r="E23" i="10"/>
  <c r="G69" i="1" s="1"/>
  <c r="I9" i="38"/>
  <c r="D23" i="10"/>
  <c r="H9" i="38"/>
  <c r="B70" i="1"/>
  <c r="C23" i="10"/>
  <c r="F23"/>
  <c r="I35" i="38"/>
  <c r="F69" i="1"/>
  <c r="F10" i="39"/>
  <c r="D11" i="11"/>
  <c r="C13" i="13"/>
  <c r="D11"/>
  <c r="F13" i="41"/>
  <c r="E9"/>
  <c r="I9"/>
  <c r="G9"/>
  <c r="J9" i="39"/>
  <c r="F13"/>
  <c r="E9"/>
  <c r="I9"/>
  <c r="G9"/>
  <c r="H9"/>
  <c r="E27" i="38"/>
  <c r="E17"/>
  <c r="H35"/>
  <c r="F39"/>
  <c r="G35"/>
  <c r="J35"/>
  <c r="F31"/>
  <c r="H17"/>
  <c r="J17"/>
  <c r="I17"/>
  <c r="G17"/>
  <c r="E9"/>
  <c r="F13"/>
  <c r="F18" i="34"/>
  <c r="F15"/>
  <c r="F17" i="32"/>
  <c r="L9"/>
  <c r="J9"/>
  <c r="K9"/>
  <c r="F13"/>
  <c r="G9"/>
  <c r="E9"/>
  <c r="H9"/>
  <c r="F13" i="30"/>
  <c r="G9"/>
  <c r="J9"/>
  <c r="K9"/>
  <c r="L9"/>
  <c r="F12"/>
  <c r="E9" i="29"/>
  <c r="G9"/>
  <c r="K9"/>
  <c r="F13"/>
  <c r="I9"/>
  <c r="J9"/>
  <c r="H9"/>
  <c r="F29" i="28"/>
  <c r="F25"/>
  <c r="F21"/>
  <c r="F17"/>
  <c r="H69" i="1" l="1"/>
  <c r="D202" i="26"/>
  <c r="F13" i="34"/>
  <c r="F12" s="1"/>
  <c r="D192" i="26"/>
  <c r="D191" s="1"/>
  <c r="D245"/>
  <c r="B22" i="3"/>
  <c r="B20"/>
  <c r="H19"/>
  <c r="D69" i="1"/>
  <c r="D66" s="1"/>
  <c r="B12" i="7"/>
  <c r="C66" i="1"/>
  <c r="B21" i="3"/>
  <c r="H67" i="1"/>
  <c r="H66" s="1"/>
  <c r="E69"/>
  <c r="B23" i="10"/>
  <c r="D177" i="26"/>
  <c r="F9" i="28"/>
  <c r="F9" i="33"/>
  <c r="G67" i="1"/>
  <c r="G66" s="1"/>
  <c r="F67"/>
  <c r="F66" s="1"/>
  <c r="F9" i="39"/>
  <c r="F27" i="38"/>
  <c r="F35"/>
  <c r="F17"/>
  <c r="F9" i="32"/>
  <c r="F9" i="30"/>
  <c r="F9" i="29"/>
  <c r="M12" i="34" l="1"/>
  <c r="B19" i="3"/>
  <c r="D531" i="26"/>
  <c r="D528"/>
  <c r="D520"/>
  <c r="D524"/>
  <c r="D479"/>
  <c r="D484"/>
  <c r="D373"/>
  <c r="D360"/>
  <c r="D349"/>
  <c r="D338"/>
  <c r="D327"/>
  <c r="D316"/>
  <c r="D306"/>
  <c r="D298"/>
  <c r="D289"/>
  <c r="D286"/>
  <c r="D279"/>
  <c r="D269"/>
  <c r="D226"/>
  <c r="D214" s="1"/>
  <c r="F11" i="34" l="1"/>
  <c r="I13" i="9"/>
  <c r="D268" i="26"/>
  <c r="D37"/>
  <c r="D28"/>
  <c r="D10" i="13"/>
  <c r="E10"/>
  <c r="C10"/>
  <c r="B13"/>
  <c r="B10"/>
  <c r="B15" i="12"/>
  <c r="B16"/>
  <c r="B14"/>
  <c r="C13"/>
  <c r="D13"/>
  <c r="E13"/>
  <c r="F13"/>
  <c r="B12" i="11"/>
  <c r="C10"/>
  <c r="D10"/>
  <c r="E10"/>
  <c r="F10"/>
  <c r="D21" i="10"/>
  <c r="E21"/>
  <c r="F21"/>
  <c r="B19" i="8"/>
  <c r="B20"/>
  <c r="B18"/>
  <c r="D17"/>
  <c r="E17"/>
  <c r="F17"/>
  <c r="G17"/>
  <c r="H17"/>
  <c r="I17"/>
  <c r="J17"/>
  <c r="C17"/>
  <c r="H11" i="9"/>
  <c r="G11"/>
  <c r="F11"/>
  <c r="E11"/>
  <c r="D11"/>
  <c r="C11"/>
  <c r="C10" i="7"/>
  <c r="D10"/>
  <c r="E10"/>
  <c r="F10"/>
  <c r="G10"/>
  <c r="H10"/>
  <c r="D13" i="6"/>
  <c r="E13"/>
  <c r="F13"/>
  <c r="G13"/>
  <c r="H13"/>
  <c r="C13"/>
  <c r="D10" i="5"/>
  <c r="E10"/>
  <c r="F10"/>
  <c r="G10"/>
  <c r="H10"/>
  <c r="C10"/>
  <c r="D10" i="4"/>
  <c r="E10"/>
  <c r="F10"/>
  <c r="G10"/>
  <c r="H10"/>
  <c r="C10"/>
  <c r="D19" i="3"/>
  <c r="E19"/>
  <c r="F19"/>
  <c r="C19"/>
  <c r="I69" i="1" l="1"/>
  <c r="B69" s="1"/>
  <c r="B13" i="9"/>
  <c r="I12"/>
  <c r="M9" i="34"/>
  <c r="F10"/>
  <c r="F9" s="1"/>
  <c r="B10" i="5"/>
  <c r="B13" i="12"/>
  <c r="B10" i="11"/>
  <c r="B17" i="8"/>
  <c r="B13" i="6"/>
  <c r="B10" i="4"/>
  <c r="B10" i="7"/>
  <c r="I11" i="9" l="1"/>
  <c r="I67" i="1"/>
  <c r="I66" s="1"/>
  <c r="B12" i="9"/>
  <c r="B11" s="1"/>
  <c r="D130" i="2"/>
  <c r="D129"/>
  <c r="D114"/>
  <c r="D113"/>
  <c r="F10" i="38"/>
  <c r="F9" s="1"/>
  <c r="G9"/>
  <c r="B22" i="10"/>
  <c r="B21" s="1"/>
  <c r="E67" i="1"/>
  <c r="E66" s="1"/>
  <c r="C21" i="10" l="1"/>
  <c r="B67" i="1"/>
  <c r="B66" s="1"/>
  <c r="G43" i="38"/>
  <c r="J43"/>
  <c r="L43"/>
  <c r="I43"/>
  <c r="H43"/>
  <c r="K43"/>
</calcChain>
</file>

<file path=xl/sharedStrings.xml><?xml version="1.0" encoding="utf-8"?>
<sst xmlns="http://schemas.openxmlformats.org/spreadsheetml/2006/main" count="2521" uniqueCount="778">
  <si>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</si>
  <si>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</si>
  <si>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</si>
  <si>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</si>
  <si>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</si>
  <si>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</si>
  <si>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</si>
  <si>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</si>
  <si>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</si>
  <si>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</si>
  <si>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</si>
  <si>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</si>
  <si>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</si>
  <si>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</si>
  <si>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</si>
  <si>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</si>
  <si>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</si>
  <si>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</si>
  <si>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</si>
  <si>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</si>
  <si>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</si>
  <si>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</si>
  <si>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</si>
  <si>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</si>
  <si>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</si>
  <si>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</si>
  <si>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</si>
  <si>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</si>
  <si>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</si>
  <si>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</si>
  <si>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</si>
  <si>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</si>
  <si>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</si>
  <si>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</si>
  <si>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</si>
  <si>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</si>
  <si>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</si>
  <si>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</si>
  <si>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</si>
  <si>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</si>
  <si>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</si>
  <si>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</si>
  <si>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</si>
  <si>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</si>
  <si>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</si>
  <si>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</si>
  <si>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</si>
  <si>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</si>
  <si>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</si>
  <si>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</si>
  <si>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</si>
  <si>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</si>
  <si>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</si>
  <si>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</si>
  <si>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</si>
  <si>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</si>
  <si>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</si>
  <si>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</si>
  <si>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</si>
  <si>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</si>
  <si>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</si>
  <si>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</si>
  <si>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</si>
  <si>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</si>
  <si>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</si>
  <si>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</si>
  <si>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</si>
  <si>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</si>
  <si>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</si>
  <si>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</si>
  <si>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</si>
  <si>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</si>
  <si>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</si>
  <si>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</si>
  <si>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</si>
  <si>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</si>
  <si>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</si>
  <si>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</si>
  <si>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</si>
  <si>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</si>
  <si>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</si>
  <si>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</si>
  <si>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</si>
  <si>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</si>
  <si>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</si>
  <si>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</si>
  <si>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</si>
  <si>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</si>
  <si>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</si>
  <si>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</si>
  <si>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</si>
  <si>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</si>
  <si>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</si>
  <si>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</si>
  <si>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</si>
  <si>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</si>
  <si>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</si>
  <si>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</si>
  <si>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</si>
  <si>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</si>
  <si>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</si>
  <si>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</si>
  <si>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</si>
  <si>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</si>
  <si>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</si>
  <si>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</si>
  <si>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</si>
  <si>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</si>
  <si>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</si>
  <si>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</si>
  <si>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</si>
  <si>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</si>
  <si>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</si>
  <si>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</si>
  <si>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</si>
  <si>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</si>
  <si>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</si>
  <si>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</si>
  <si>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</si>
  <si>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</si>
  <si>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</si>
  <si>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</si>
  <si>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</si>
  <si>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</si>
  <si>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</si>
  <si>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</si>
  <si>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</si>
  <si>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</si>
  <si>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</si>
  <si>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</si>
  <si>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</si>
  <si>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</si>
  <si>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</si>
  <si>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</si>
  <si>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</si>
  <si>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</si>
  <si>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</si>
  <si>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</si>
  <si>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</si>
  <si>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</si>
  <si>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</si>
  <si>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</si>
  <si>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</si>
  <si>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</si>
  <si>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</si>
  <si>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</si>
  <si>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</si>
  <si>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</si>
  <si>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</si>
  <si>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</si>
  <si>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</si>
  <si>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</si>
  <si>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</si>
  <si>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</si>
  <si>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</si>
  <si>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</si>
  <si>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</si>
  <si>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</si>
  <si>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</si>
  <si>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</si>
  <si>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</si>
  <si>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</si>
  <si>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</si>
  <si>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</si>
  <si>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</si>
  <si>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</si>
  <si>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</si>
  <si>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</si>
  <si>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</si>
  <si>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</si>
  <si>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</si>
  <si>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</si>
  <si>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</si>
  <si>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</si>
  <si>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</si>
  <si>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</si>
  <si>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</si>
  <si>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</si>
  <si>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</si>
  <si>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</si>
  <si>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</si>
  <si>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</si>
  <si>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</si>
  <si>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</si>
  <si>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</si>
  <si>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</si>
  <si>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</si>
  <si>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</si>
  <si>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</si>
  <si>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</si>
  <si>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</si>
  <si>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</si>
  <si>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</si>
  <si>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</si>
  <si>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</si>
  <si>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</si>
  <si>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</si>
  <si>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</si>
  <si>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</si>
  <si>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</si>
  <si>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</si>
  <si>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</si>
  <si>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</si>
  <si>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</si>
  <si>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</si>
  <si>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</si>
  <si>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</si>
  <si>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</si>
  <si>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</si>
  <si>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</si>
  <si>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</si>
  <si>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</si>
  <si>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</si>
  <si>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</si>
  <si>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</si>
  <si>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</si>
  <si>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</si>
  <si>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</si>
  <si>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</si>
  <si>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</si>
  <si>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</si>
  <si>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</si>
  <si>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</si>
  <si>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</si>
  <si>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</si>
  <si>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</si>
  <si>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</si>
  <si>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</si>
  <si>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</si>
  <si>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</si>
  <si>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</si>
  <si>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</si>
  <si>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</si>
  <si>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</si>
  <si>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</si>
  <si>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</si>
  <si>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</si>
  <si>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</si>
  <si>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</si>
  <si>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</si>
  <si>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</si>
  <si>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</si>
  <si>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</si>
  <si>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</si>
  <si>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</si>
  <si>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</si>
  <si>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</si>
  <si>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</si>
  <si>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</si>
  <si>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</si>
  <si>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</si>
  <si>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</si>
  <si>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</si>
  <si>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</si>
  <si>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</si>
  <si>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</si>
  <si>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</si>
  <si>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</si>
  <si>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</si>
  <si>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</si>
  <si>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</si>
  <si>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</si>
  <si>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</si>
  <si>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</si>
  <si>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</si>
  <si>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</si>
  <si>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</si>
  <si>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</si>
  <si>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</si>
  <si>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</si>
  <si>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</si>
  <si>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</si>
  <si>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</si>
  <si>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</si>
  <si>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</si>
  <si>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</si>
  <si>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</si>
  <si>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</si>
  <si>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</si>
  <si>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</si>
  <si>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</si>
  <si>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</si>
  <si>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</si>
  <si>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</si>
  <si>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</si>
  <si>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</si>
  <si>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</si>
  <si>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</si>
  <si>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</si>
  <si>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</si>
  <si>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</si>
  <si>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</si>
  <si>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</si>
  <si>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</si>
  <si>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</si>
  <si>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</si>
  <si>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</si>
  <si>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</si>
  <si>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</si>
  <si>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</si>
  <si>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</si>
  <si>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</si>
  <si>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</si>
  <si>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</si>
  <si>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</si>
  <si>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</si>
  <si>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</si>
  <si>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</si>
  <si>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</si>
  <si>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</si>
  <si>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</si>
  <si>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</si>
  <si>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</si>
  <si>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</si>
  <si>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</si>
  <si>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</si>
  <si>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</si>
  <si>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</si>
  <si>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</si>
  <si>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</si>
  <si>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</si>
  <si>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</si>
  <si>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</si>
  <si>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</si>
  <si>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</si>
  <si>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</si>
  <si>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</si>
  <si>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</si>
  <si>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</si>
  <si>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</si>
  <si>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</si>
  <si>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</si>
  <si>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</si>
  <si>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</si>
  <si>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</si>
  <si>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</si>
  <si>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</si>
  <si>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</si>
  <si>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</si>
  <si>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</si>
  <si>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</si>
  <si>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</si>
  <si>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</si>
  <si>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</si>
  <si>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</si>
  <si>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</si>
  <si>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</si>
  <si>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</si>
  <si>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</si>
  <si>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</si>
  <si>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</si>
  <si>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</si>
  <si>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</si>
  <si>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</si>
  <si>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</si>
  <si>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</si>
  <si>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</si>
  <si>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</si>
  <si>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</si>
  <si>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</si>
  <si>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</si>
  <si>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</si>
  <si>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</si>
  <si>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</si>
  <si>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</si>
  <si>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</si>
  <si>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</si>
  <si>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</si>
  <si>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</si>
  <si>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</si>
  <si>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</si>
  <si>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</si>
  <si>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</si>
  <si>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</si>
  <si>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</si>
  <si>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</si>
  <si>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</si>
  <si>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</si>
  <si>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</si>
  <si>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</si>
  <si>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</si>
  <si>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</si>
  <si>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</si>
  <si>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</si>
  <si>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</si>
  <si>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</si>
  <si>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</si>
  <si>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</si>
  <si>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</si>
  <si>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</si>
  <si>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</si>
  <si>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</si>
  <si>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</si>
  <si>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</si>
  <si>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</si>
  <si>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</si>
  <si>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</si>
  <si>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</si>
  <si>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</si>
  <si>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</si>
  <si>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</si>
  <si>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</si>
  <si>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</si>
  <si>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</si>
  <si>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</si>
  <si>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</si>
  <si>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</si>
  <si>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</si>
  <si>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</si>
  <si>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</si>
  <si>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</si>
  <si>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</si>
  <si>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</si>
  <si>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</si>
  <si>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</si>
  <si>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</si>
  <si>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</si>
  <si>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</si>
  <si>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</si>
  <si>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</si>
  <si>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</si>
  <si>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</si>
  <si>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</si>
  <si>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</si>
  <si>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</si>
  <si>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</si>
  <si>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</si>
  <si>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</si>
  <si>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</si>
  <si>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</si>
  <si>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</si>
  <si>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</si>
  <si>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</si>
  <si>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</si>
  <si>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</si>
  <si>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</si>
  <si>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</si>
  <si>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</si>
  <si>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</si>
  <si>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</si>
  <si>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</si>
  <si>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</si>
  <si>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</si>
  <si>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</si>
  <si>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</si>
  <si>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</si>
  <si>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</si>
  <si>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</si>
  <si>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</si>
  <si>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</si>
  <si>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</si>
  <si>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</si>
  <si>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</si>
  <si>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</si>
  <si>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</si>
  <si>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</si>
  <si>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</si>
  <si>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</si>
  <si>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</si>
  <si>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</si>
  <si>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</si>
  <si>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</si>
  <si>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</si>
  <si>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</si>
  <si>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</si>
  <si>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</si>
  <si>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</si>
  <si>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</si>
  <si>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</si>
  <si>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</si>
  <si>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</si>
  <si>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</si>
  <si>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</si>
  <si>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</si>
  <si>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</si>
  <si>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</si>
  <si>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</si>
  <si>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</si>
  <si>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</si>
  <si>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</si>
  <si>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</si>
  <si>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</si>
  <si>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</si>
  <si>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</si>
  <si>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</si>
  <si>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</si>
  <si>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</si>
  <si>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</si>
  <si>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</si>
  <si>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</si>
  <si>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</si>
  <si>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</si>
  <si>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</si>
  <si>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</si>
  <si>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</si>
  <si>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</si>
  <si>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</si>
  <si>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</si>
  <si>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</si>
  <si>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</si>
  <si>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</si>
  <si>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</si>
  <si>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</si>
  <si>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</si>
  <si>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</si>
  <si>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</si>
  <si>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</si>
  <si>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</si>
  <si>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</si>
  <si>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</si>
  <si>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</si>
  <si>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</si>
  <si>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</si>
  <si>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</si>
  <si>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</si>
  <si>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</si>
  <si>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</si>
  <si>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</si>
  <si>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</si>
  <si>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</si>
  <si>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</si>
  <si>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</si>
  <si>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</si>
  <si>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</si>
  <si>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</si>
  <si>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</si>
  <si>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</si>
  <si>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</si>
  <si>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</si>
  <si>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</si>
  <si>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</si>
  <si>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</si>
  <si>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</si>
  <si>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</si>
  <si>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</si>
  <si>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</si>
  <si>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</si>
  <si>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</si>
  <si>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</si>
  <si>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</si>
  <si>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</si>
  <si>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</si>
  <si>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</si>
  <si>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</si>
  <si>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</si>
  <si>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</si>
  <si>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</si>
  <si>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</si>
  <si>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</si>
  <si>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</si>
  <si>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</si>
  <si>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</si>
  <si>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</si>
  <si>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</si>
  <si>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</si>
  <si>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</si>
  <si>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</si>
  <si>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</si>
  <si>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</si>
  <si>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</si>
  <si>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</si>
  <si>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r>
      <rPr>
        <b/>
        <i/>
        <sz val="12"/>
        <color rgb="FF000000"/>
        <rFont val="Times New Roman"/>
        <family val="1"/>
        <charset val="204"/>
      </rPr>
      <t xml:space="preserve">Мероприятие 2
</t>
    </r>
    <r>
      <rPr>
        <sz val="12"/>
        <color rgb="FF000000"/>
        <rFont val="Times New Roman"/>
        <family val="1"/>
        <charset val="204"/>
      </rPr>
      <t xml:space="preserve">Благоустройство дворовых территорий многоквартирных домов:
</t>
    </r>
    <r>
      <rPr>
        <b/>
        <u/>
        <sz val="11"/>
        <color rgb="FF000000"/>
        <rFont val="Times New Roman"/>
        <family val="1"/>
        <charset val="204"/>
      </rPr>
      <t>Адресный перечень на 2017 год:</t>
    </r>
    <r>
      <rPr>
        <sz val="11"/>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11"/>
        <color rgb="FF000000"/>
        <rFont val="Times New Roman"/>
        <family val="1"/>
        <charset val="204"/>
      </rPr>
      <t xml:space="preserve">Адресный перечень на 2018 год:
</t>
    </r>
    <r>
      <rPr>
        <sz val="11"/>
        <color rgb="FF000000"/>
        <rFont val="Times New Roman"/>
        <family val="1"/>
        <charset val="204"/>
      </rPr>
      <t xml:space="preserve">
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</si>
  <si>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r>
      <rPr>
        <b/>
        <i/>
        <sz val="12"/>
        <color rgb="FF000000"/>
        <rFont val="Times New Roman"/>
        <family val="1"/>
        <charset val="204"/>
      </rPr>
      <t xml:space="preserve">Мероприятие 3
</t>
    </r>
    <r>
      <rPr>
        <sz val="12"/>
        <color rgb="FF000000"/>
        <rFont val="Times New Roman"/>
        <family val="1"/>
        <charset val="204"/>
      </rPr>
      <t>Благоустройство территории (разработка дизайн - проектов, прочие расходы)</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</si>
  <si>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</si>
  <si>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</si>
  <si>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</si>
  <si>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t xml:space="preserve">
</t>
    </r>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</si>
  <si>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</si>
  <si>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</si>
  <si>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</si>
  <si>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</si>
  <si>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</si>
  <si>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</si>
  <si>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</si>
  <si>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</si>
  <si>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</si>
  <si>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</si>
  <si>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</si>
  <si>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</si>
  <si>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</si>
  <si>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</si>
  <si>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</si>
  <si>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</si>
  <si>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</si>
  <si>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</si>
  <si>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</si>
  <si>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</si>
  <si>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</si>
  <si>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</si>
  <si>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</si>
  <si>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</si>
  <si>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</si>
  <si>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</si>
  <si>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</si>
  <si>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</si>
  <si>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</si>
  <si>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</si>
  <si>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</si>
  <si>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</si>
  <si>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</si>
  <si>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</si>
  <si>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</si>
  <si>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</si>
  <si>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</si>
  <si>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</si>
  <si>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</si>
  <si>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</si>
  <si>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</si>
  <si>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</si>
  <si>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</si>
  <si>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</si>
  <si>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</si>
  <si>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</si>
  <si>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</si>
  <si>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</si>
  <si>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</si>
  <si>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</si>
  <si>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</si>
  <si>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</si>
  <si>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</si>
  <si>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</si>
  <si>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</si>
  <si>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</si>
  <si>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</si>
  <si>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</si>
  <si>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</si>
  <si>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</si>
  <si>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</si>
  <si>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</si>
  <si>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</si>
  <si>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</si>
  <si>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</si>
  <si>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</si>
  <si>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</si>
  <si>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</si>
  <si>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</si>
  <si>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</si>
  <si>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</si>
  <si>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</si>
  <si>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</si>
  <si>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</si>
  <si>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</si>
  <si>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</si>
  <si>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</si>
  <si>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</si>
  <si>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</si>
  <si>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</si>
  <si>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</si>
  <si>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</si>
  <si>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</si>
  <si>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</si>
  <si>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</si>
  <si>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</si>
  <si>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</si>
  <si>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</si>
  <si>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</si>
  <si>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</si>
  <si>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</si>
  <si>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</si>
  <si>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</si>
  <si>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Реализация муниципальных 
программ</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</si>
  <si>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</si>
  <si>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</si>
  <si>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</si>
  <si>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</si>
  <si>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</si>
  <si>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</si>
  <si>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</si>
  <si>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</si>
  <si>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</si>
  <si>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</si>
  <si>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</si>
  <si>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</si>
  <si>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</si>
  <si>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</si>
  <si>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</si>
  <si>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</si>
  <si>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</si>
  <si>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</si>
  <si>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</si>
  <si>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</si>
  <si>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</si>
  <si>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t xml:space="preserve">Задача 1 Выполнение полного комплекса работ по проектировании, строительству, реконструкции и капитальному ремонту сетей и сооружений водоснабжения и водоотведения на территории Кингисеппского городское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</si>
  <si>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</si>
  <si>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</si>
  <si>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</si>
  <si>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</si>
  <si>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</si>
  <si>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</si>
  <si>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</si>
  <si>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</si>
  <si>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</si>
  <si>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</si>
  <si>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</si>
  <si>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</si>
  <si>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</si>
  <si>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</si>
  <si>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</si>
  <si>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</si>
  <si>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</si>
  <si>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</si>
  <si>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</si>
  <si>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</si>
  <si>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</si>
  <si>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</si>
  <si>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t xml:space="preserve">2021 год - </t>
    </r>
    <r>
      <rPr>
        <b/>
        <sz val="12"/>
        <color theme="1"/>
        <rFont val="Times New Roman"/>
        <family val="1"/>
        <charset val="204"/>
      </rPr>
      <t>3041,0</t>
    </r>
  </si>
  <si>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</si>
  <si>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</si>
  <si>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</si>
  <si>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</si>
  <si>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t>Приложение № 13 к муниципальной Программe</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</si>
  <si>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</si>
  <si>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</si>
  <si>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</si>
  <si>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r>
      <rPr>
        <sz val="12"/>
        <color rgb="FF000000"/>
        <rFont val="Times New Roman"/>
        <family val="1"/>
        <charset val="204"/>
      </rPr>
      <t>Подпрограмма</t>
    </r>
    <r>
      <rPr>
        <b/>
        <sz val="12"/>
        <color rgb="FF000000"/>
        <rFont val="Times New Roman"/>
        <family val="1"/>
        <charset val="204"/>
      </rPr>
      <t xml:space="preserve">
 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</si>
  <si>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</si>
  <si>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</si>
  <si>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</si>
  <si>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</si>
  <si>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</si>
  <si>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</si>
  <si>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</si>
  <si>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</si>
  <si>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</si>
  <si>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</si>
  <si>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16749,2 (бюджет ЛО)</t>
  </si>
  <si>
    <t>252.2</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</si>
  <si>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</si>
  <si>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</si>
  <si>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</si>
  <si>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</si>
  <si>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</si>
  <si>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</si>
  <si>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</si>
  <si>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</si>
  <si>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</si>
  <si>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</si>
  <si>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</si>
  <si>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</si>
  <si>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</si>
  <si>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</si>
  <si>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</si>
  <si>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</si>
  <si>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</si>
  <si>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прочее)</t>
    </r>
  </si>
  <si>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</si>
  <si>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</si>
  <si>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прочее благоустройство))</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</si>
  <si>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</si>
  <si>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</si>
  <si>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</si>
  <si>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46914,0 
(бюджет ЛО)</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</si>
  <si>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</si>
  <si>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</si>
  <si>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</si>
  <si>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</si>
  <si>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</si>
  <si>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</si>
  <si>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</si>
  <si>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</si>
  <si>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</si>
  <si>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t>12808,1 (внебюджетный источник)</t>
  </si>
  <si>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</si>
  <si>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</si>
  <si>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</si>
  <si>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</si>
  <si>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</si>
  <si>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u/>
        <sz val="11"/>
        <color rgb="FF000000"/>
        <rFont val="Times New Roman"/>
        <family val="1"/>
        <charset val="204"/>
      </rPr>
      <t xml:space="preserve">Адресный перечень на 2019-2024 года:
</t>
    </r>
    <r>
      <rPr>
        <sz val="11"/>
        <color rgb="FF000000"/>
        <rFont val="Times New Roman"/>
        <family val="1"/>
        <charset val="204"/>
      </rPr>
      <t xml:space="preserve">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</si>
  <si>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sz val="11"/>
        <color rgb="FF000000"/>
        <rFont val="Times New Roman"/>
        <family val="1"/>
        <charset val="204"/>
      </rPr>
      <t xml:space="preserve">2021-2024 года
 3. </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</si>
  <si>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</si>
  <si>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</si>
  <si>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</si>
  <si>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</si>
  <si>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</si>
  <si>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</si>
  <si>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</si>
  <si>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прочее)
</t>
    </r>
  </si>
  <si>
    <t>Утверждено
постановлением администрации
МО «Кингисеппский муниципальный район»
от 10.11.2015 года № 2487
(в редакции постановления администрации МО «Кингисеппский муниципальный район»
от 16.08.2021 года  № 1875) 
(приложение)</t>
  </si>
</sst>
</file>

<file path=xl/styles.xml><?xml version="1.0" encoding="utf-8"?>
<styleSheet xmlns="http://schemas.openxmlformats.org/spreadsheetml/2006/main">
  <numFmts count="3">
    <numFmt numFmtId="164" formatCode="#,##0.0"/>
    <numFmt numFmtId="165" formatCode="0.0%"/>
    <numFmt numFmtId="166" formatCode="0.0"/>
  </numFmts>
  <fonts count="39">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rgb="FF000000"/>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38">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6" fontId="8" fillId="0" borderId="2" xfId="0" applyNumberFormat="1" applyFont="1" applyBorder="1" applyAlignment="1">
      <alignment horizontal="center" vertical="center" wrapText="1"/>
    </xf>
    <xf numFmtId="0" fontId="10" fillId="0" borderId="1"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4" fillId="0" borderId="13" xfId="0" applyFont="1" applyBorder="1" applyAlignment="1">
      <alignment horizontal="center" vertical="center" wrapText="1"/>
    </xf>
    <xf numFmtId="0" fontId="35" fillId="0" borderId="13" xfId="0" applyFont="1" applyBorder="1" applyAlignment="1">
      <alignment horizontal="center" vertical="center" wrapText="1"/>
    </xf>
    <xf numFmtId="0" fontId="36" fillId="5" borderId="14" xfId="0" applyFont="1" applyFill="1" applyBorder="1" applyAlignment="1">
      <alignment horizontal="center" vertical="center" wrapText="1"/>
    </xf>
    <xf numFmtId="0" fontId="16" fillId="5" borderId="14" xfId="0" applyFont="1" applyFill="1" applyBorder="1" applyAlignment="1">
      <alignment horizontal="center" vertical="center" wrapText="1"/>
    </xf>
    <xf numFmtId="4" fontId="16" fillId="5" borderId="14" xfId="0" applyNumberFormat="1" applyFont="1" applyFill="1" applyBorder="1" applyAlignment="1">
      <alignment horizontal="center" vertical="center" wrapText="1"/>
    </xf>
    <xf numFmtId="0" fontId="36" fillId="6" borderId="14" xfId="0" applyFont="1" applyFill="1" applyBorder="1" applyAlignment="1">
      <alignment horizontal="center" vertical="center" wrapText="1"/>
    </xf>
    <xf numFmtId="0" fontId="16" fillId="0" borderId="14" xfId="0" applyFont="1" applyBorder="1" applyAlignment="1">
      <alignment horizontal="center" vertical="center" wrapText="1"/>
    </xf>
    <xf numFmtId="0" fontId="16" fillId="0" borderId="1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top" wrapText="1"/>
    </xf>
    <xf numFmtId="0" fontId="2"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10" fillId="7" borderId="3" xfId="0" applyFont="1" applyFill="1" applyBorder="1" applyAlignment="1">
      <alignment horizontal="center" vertical="center" wrapText="1"/>
    </xf>
    <xf numFmtId="0" fontId="10" fillId="7" borderId="3" xfId="0" applyFont="1" applyFill="1" applyBorder="1" applyAlignment="1">
      <alignment horizontal="left" vertical="center" wrapText="1"/>
    </xf>
    <xf numFmtId="0" fontId="10" fillId="7" borderId="3" xfId="0" applyFont="1" applyFill="1" applyBorder="1" applyAlignment="1">
      <alignment horizontal="left" vertical="top" wrapText="1"/>
    </xf>
    <xf numFmtId="0" fontId="2" fillId="7" borderId="13"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0" borderId="14" xfId="0" applyFont="1" applyBorder="1" applyAlignment="1">
      <alignment horizontal="center" vertical="center" wrapText="1"/>
    </xf>
    <xf numFmtId="0" fontId="7" fillId="5" borderId="24" xfId="0" applyFont="1" applyFill="1" applyBorder="1" applyAlignment="1">
      <alignment horizontal="center" vertical="center" wrapText="1"/>
    </xf>
    <xf numFmtId="0" fontId="7" fillId="0" borderId="14" xfId="0" applyFont="1" applyBorder="1" applyAlignment="1">
      <alignment horizontal="center" vertical="top" wrapText="1"/>
    </xf>
    <xf numFmtId="164" fontId="34" fillId="0" borderId="13" xfId="0" applyNumberFormat="1" applyFont="1" applyBorder="1" applyAlignment="1">
      <alignment horizontal="center" vertical="center" wrapText="1"/>
    </xf>
    <xf numFmtId="164" fontId="35" fillId="0" borderId="13" xfId="0" applyNumberFormat="1"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0" fontId="2" fillId="3" borderId="16" xfId="0" applyFont="1" applyFill="1" applyBorder="1" applyAlignment="1">
      <alignment horizontal="center" vertical="center" wrapText="1"/>
    </xf>
    <xf numFmtId="0" fontId="2" fillId="3" borderId="15"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6" fontId="34" fillId="0" borderId="13" xfId="0" applyNumberFormat="1" applyFont="1" applyBorder="1" applyAlignment="1">
      <alignment horizontal="center" vertical="center" wrapText="1"/>
    </xf>
    <xf numFmtId="166" fontId="35" fillId="0" borderId="13" xfId="0" applyNumberFormat="1" applyFont="1" applyBorder="1" applyAlignment="1">
      <alignment horizontal="center" vertical="center"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1" fillId="0" borderId="1" xfId="0" applyFont="1" applyBorder="1" applyAlignment="1">
      <alignment horizontal="left" vertical="center" wrapText="1"/>
    </xf>
    <xf numFmtId="0" fontId="2" fillId="0" borderId="28"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9"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29"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0" fillId="0" borderId="0" xfId="0" applyAlignment="1">
      <alignment horizontal="center"/>
    </xf>
    <xf numFmtId="49" fontId="6" fillId="0" borderId="0" xfId="0" applyNumberFormat="1" applyFont="1" applyAlignment="1">
      <alignment horizontal="justify" vertical="center" wrapText="1"/>
    </xf>
    <xf numFmtId="49" fontId="6" fillId="0" borderId="0" xfId="0" applyNumberFormat="1" applyFont="1" applyAlignment="1">
      <alignment horizontal="justify" vertical="top" wrapText="1"/>
    </xf>
    <xf numFmtId="0" fontId="3" fillId="0" borderId="0" xfId="0" applyFont="1" applyAlignment="1">
      <alignment horizontal="justify" vertical="center" wrapText="1"/>
    </xf>
    <xf numFmtId="49" fontId="6" fillId="0" borderId="0" xfId="0" applyNumberFormat="1" applyFont="1" applyAlignment="1">
      <alignment horizontal="left" vertical="top" wrapText="1"/>
    </xf>
    <xf numFmtId="0" fontId="3" fillId="0" borderId="0" xfId="0" applyFont="1" applyAlignment="1">
      <alignment horizontal="justify" vertical="top" wrapText="1"/>
    </xf>
    <xf numFmtId="0" fontId="15" fillId="0" borderId="0" xfId="0" applyFont="1" applyAlignment="1">
      <alignment horizontal="justify" vertical="top" wrapText="1"/>
    </xf>
    <xf numFmtId="49" fontId="14" fillId="0" borderId="0" xfId="0" applyNumberFormat="1" applyFont="1" applyAlignment="1">
      <alignment horizontal="justify" vertical="top"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0" fontId="3" fillId="0" borderId="0" xfId="0" applyFont="1" applyAlignment="1">
      <alignment horizontal="center" vertical="top" wrapText="1"/>
    </xf>
    <xf numFmtId="0" fontId="11" fillId="0" borderId="0" xfId="0" applyFont="1" applyAlignment="1">
      <alignment horizontal="center" wrapText="1"/>
    </xf>
    <xf numFmtId="49" fontId="6" fillId="0" borderId="0" xfId="0" applyNumberFormat="1" applyFont="1" applyAlignment="1">
      <alignment horizontal="left" vertical="center" wrapText="1"/>
    </xf>
    <xf numFmtId="0" fontId="11" fillId="0" borderId="0" xfId="0" applyFont="1" applyAlignment="1">
      <alignment horizontal="center" vertical="top" wrapText="1"/>
    </xf>
    <xf numFmtId="0" fontId="6" fillId="0" borderId="0" xfId="0" applyNumberFormat="1" applyFont="1" applyAlignment="1">
      <alignment horizontal="justify" vertical="top" wrapText="1"/>
    </xf>
    <xf numFmtId="0" fontId="6" fillId="0" borderId="0" xfId="0" applyFont="1" applyAlignment="1">
      <alignment horizontal="justify" vertical="top" wrapText="1"/>
    </xf>
    <xf numFmtId="0" fontId="6" fillId="0" borderId="0" xfId="0" applyFont="1" applyAlignment="1">
      <alignment horizontal="left" vertical="top" wrapText="1"/>
    </xf>
    <xf numFmtId="0" fontId="6" fillId="0" borderId="0" xfId="0" applyFont="1" applyAlignment="1">
      <alignment horizontal="justify"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17" fillId="0" borderId="1" xfId="0" applyFont="1" applyBorder="1" applyAlignment="1">
      <alignment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15" fillId="0" borderId="0"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2" fillId="0" borderId="0" xfId="0" applyFont="1" applyAlignment="1">
      <alignment vertical="center" wrapText="1"/>
    </xf>
    <xf numFmtId="0" fontId="32" fillId="0" borderId="0" xfId="0" applyFont="1" applyAlignment="1">
      <alignment vertical="center" wrapText="1"/>
    </xf>
    <xf numFmtId="164" fontId="10" fillId="0" borderId="1" xfId="0" applyNumberFormat="1" applyFont="1" applyBorder="1" applyAlignment="1">
      <alignment horizontal="center" vertical="center" wrapText="1"/>
    </xf>
    <xf numFmtId="0" fontId="18" fillId="0" borderId="3" xfId="0" applyFont="1" applyBorder="1" applyAlignment="1">
      <alignment horizontal="left" vertical="top" wrapText="1"/>
    </xf>
    <xf numFmtId="0" fontId="18" fillId="0" borderId="5" xfId="0" applyFont="1" applyBorder="1" applyAlignment="1">
      <alignment horizontal="left" vertical="top" wrapText="1"/>
    </xf>
    <xf numFmtId="0" fontId="18" fillId="0" borderId="4" xfId="0" applyFont="1" applyBorder="1" applyAlignment="1">
      <alignment horizontal="left" vertical="top" wrapText="1"/>
    </xf>
    <xf numFmtId="0" fontId="2" fillId="7" borderId="20" xfId="0" applyFont="1" applyFill="1" applyBorder="1" applyAlignment="1">
      <alignment horizontal="center" vertical="center" wrapText="1"/>
    </xf>
    <xf numFmtId="0" fontId="2" fillId="7" borderId="13" xfId="0" applyFont="1" applyFill="1" applyBorder="1" applyAlignment="1">
      <alignment horizontal="center" vertical="center" wrapText="1"/>
    </xf>
    <xf numFmtId="4" fontId="10" fillId="0" borderId="6"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0" fontId="30" fillId="0" borderId="3" xfId="0" applyFont="1" applyBorder="1" applyAlignment="1">
      <alignment horizontal="left" vertical="top" wrapText="1"/>
    </xf>
    <xf numFmtId="0" fontId="30" fillId="0" borderId="5" xfId="0" applyFont="1" applyBorder="1" applyAlignment="1">
      <alignment horizontal="left" vertical="top" wrapText="1"/>
    </xf>
    <xf numFmtId="0" fontId="30" fillId="0" borderId="4" xfId="0" applyFont="1" applyBorder="1" applyAlignment="1">
      <alignment horizontal="left" vertical="top" wrapText="1"/>
    </xf>
    <xf numFmtId="0" fontId="29" fillId="0" borderId="1" xfId="0" applyFont="1" applyBorder="1" applyAlignment="1">
      <alignment horizontal="left" vertical="center" wrapText="1"/>
    </xf>
    <xf numFmtId="0" fontId="29" fillId="0" borderId="1" xfId="0" applyFont="1" applyBorder="1" applyAlignment="1">
      <alignment horizontal="left" vertical="top" wrapText="1"/>
    </xf>
    <xf numFmtId="0" fontId="30" fillId="0" borderId="1" xfId="0" applyFont="1" applyBorder="1" applyAlignment="1">
      <alignment horizontal="left" vertical="top" wrapText="1"/>
    </xf>
    <xf numFmtId="0" fontId="10" fillId="0" borderId="1" xfId="0" applyFont="1" applyBorder="1" applyAlignment="1">
      <alignment horizontal="left" vertical="top" wrapText="1"/>
    </xf>
    <xf numFmtId="4" fontId="10" fillId="0" borderId="21" xfId="0" applyNumberFormat="1" applyFont="1" applyBorder="1" applyAlignment="1">
      <alignment horizontal="center" vertical="center" wrapText="1"/>
    </xf>
    <xf numFmtId="4" fontId="10" fillId="0" borderId="22" xfId="0" applyNumberFormat="1" applyFont="1" applyBorder="1" applyAlignment="1">
      <alignment horizontal="center" vertical="center" wrapText="1"/>
    </xf>
    <xf numFmtId="0" fontId="29" fillId="0" borderId="3" xfId="0" applyFont="1" applyBorder="1" applyAlignment="1">
      <alignment horizontal="left" vertical="top" wrapText="1"/>
    </xf>
    <xf numFmtId="0" fontId="29" fillId="0" borderId="5" xfId="0" applyFont="1" applyBorder="1" applyAlignment="1">
      <alignment horizontal="left" vertical="top" wrapText="1"/>
    </xf>
    <xf numFmtId="0" fontId="29" fillId="0" borderId="4" xfId="0" applyFont="1" applyBorder="1" applyAlignment="1">
      <alignment horizontal="left" vertical="top" wrapText="1"/>
    </xf>
    <xf numFmtId="0" fontId="29" fillId="0" borderId="9" xfId="0" applyFont="1" applyBorder="1" applyAlignment="1">
      <alignment horizontal="left" vertical="top" wrapText="1"/>
    </xf>
    <xf numFmtId="0" fontId="29" fillId="0" borderId="10" xfId="0" applyFont="1" applyBorder="1" applyAlignment="1">
      <alignment horizontal="left" vertical="top" wrapText="1"/>
    </xf>
    <xf numFmtId="0" fontId="29" fillId="0" borderId="11"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2" fontId="3" fillId="0" borderId="0" xfId="0" applyNumberFormat="1" applyFont="1" applyAlignment="1">
      <alignment horizontal="center" vertical="center" wrapText="1"/>
    </xf>
    <xf numFmtId="166" fontId="8" fillId="0" borderId="1"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10" fillId="0" borderId="4" xfId="0" applyFont="1" applyBorder="1" applyAlignment="1">
      <alignment horizontal="center" vertical="center" wrapText="1"/>
    </xf>
    <xf numFmtId="0" fontId="8" fillId="0" borderId="1" xfId="0" applyFont="1" applyBorder="1" applyAlignment="1">
      <alignment vertical="top" wrapText="1"/>
    </xf>
    <xf numFmtId="0" fontId="0" fillId="0" borderId="19" xfId="0" applyBorder="1" applyAlignment="1">
      <alignment vertical="top"/>
    </xf>
    <xf numFmtId="0" fontId="0" fillId="0" borderId="0" xfId="0" applyBorder="1" applyAlignment="1">
      <alignment vertical="top"/>
    </xf>
    <xf numFmtId="164" fontId="10" fillId="0" borderId="21" xfId="0" applyNumberFormat="1" applyFont="1" applyBorder="1" applyAlignment="1">
      <alignment horizontal="center" vertical="center" wrapText="1"/>
    </xf>
    <xf numFmtId="0" fontId="10" fillId="0" borderId="22" xfId="0"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166" fontId="10" fillId="0" borderId="1" xfId="0" applyNumberFormat="1" applyFont="1" applyBorder="1" applyAlignment="1">
      <alignment horizontal="center" vertical="center" wrapText="1"/>
    </xf>
    <xf numFmtId="166" fontId="10" fillId="0" borderId="21" xfId="0" applyNumberFormat="1" applyFont="1" applyBorder="1" applyAlignment="1">
      <alignment horizontal="center" vertical="center" wrapText="1"/>
    </xf>
    <xf numFmtId="166" fontId="10" fillId="0" borderId="22"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top" wrapText="1"/>
    </xf>
    <xf numFmtId="0" fontId="27" fillId="0" borderId="1" xfId="0" applyFont="1" applyBorder="1" applyAlignment="1">
      <alignment horizontal="left" vertical="top" wrapText="1"/>
    </xf>
    <xf numFmtId="0" fontId="31" fillId="0" borderId="1" xfId="0" applyFont="1" applyBorder="1" applyAlignment="1">
      <alignment vertical="top"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94"/>
  <sheetViews>
    <sheetView tabSelected="1" zoomScaleNormal="100" workbookViewId="0">
      <selection activeCell="C19" sqref="C19:K19"/>
    </sheetView>
  </sheetViews>
  <sheetFormatPr defaultRowHeight="14.25"/>
  <cols>
    <col min="1" max="1" width="18.75" customWidth="1"/>
    <col min="2" max="2" width="11.75" customWidth="1"/>
    <col min="3" max="3" width="9" bestFit="1" customWidth="1"/>
    <col min="4" max="5" width="11.25" bestFit="1" customWidth="1"/>
    <col min="6" max="7" width="10.125" bestFit="1" customWidth="1"/>
    <col min="8" max="8" width="11" customWidth="1"/>
    <col min="9" max="9" width="10.5" customWidth="1"/>
    <col min="10" max="10" width="9.5" customWidth="1"/>
    <col min="11" max="11" width="7.5" customWidth="1"/>
    <col min="13" max="13" width="13.375" bestFit="1" customWidth="1"/>
  </cols>
  <sheetData>
    <row r="1" spans="1:11" ht="132" customHeight="1">
      <c r="F1" s="137" t="s">
        <v>777</v>
      </c>
      <c r="G1" s="137"/>
      <c r="H1" s="137"/>
      <c r="I1" s="137"/>
      <c r="J1" s="137"/>
      <c r="K1" s="137"/>
    </row>
    <row r="2" spans="1:11" ht="15.75">
      <c r="H2" s="2"/>
      <c r="I2" s="2"/>
      <c r="J2" s="2"/>
      <c r="K2" s="2"/>
    </row>
    <row r="3" spans="1:11" ht="23.25" customHeight="1">
      <c r="A3" s="139" t="s">
        <v>1</v>
      </c>
      <c r="B3" s="139"/>
      <c r="C3" s="139"/>
      <c r="D3" s="139"/>
      <c r="E3" s="139"/>
      <c r="F3" s="139"/>
      <c r="G3" s="139"/>
      <c r="H3" s="139"/>
      <c r="I3" s="139"/>
      <c r="J3" s="139"/>
      <c r="K3" s="139"/>
    </row>
    <row r="4" spans="1:11" ht="48" customHeight="1">
      <c r="A4" s="140" t="s">
        <v>21</v>
      </c>
      <c r="B4" s="140"/>
      <c r="C4" s="140"/>
      <c r="D4" s="140"/>
      <c r="E4" s="140"/>
      <c r="F4" s="140"/>
      <c r="G4" s="140"/>
      <c r="H4" s="140"/>
      <c r="I4" s="140"/>
      <c r="J4" s="140"/>
      <c r="K4" s="140"/>
    </row>
    <row r="5" spans="1:11" ht="15.75">
      <c r="H5" s="1" t="s">
        <v>0</v>
      </c>
    </row>
    <row r="6" spans="1:11" ht="50.25" customHeight="1">
      <c r="A6" s="4" t="s">
        <v>2</v>
      </c>
      <c r="B6" s="141" t="s">
        <v>3</v>
      </c>
      <c r="C6" s="141"/>
      <c r="D6" s="141"/>
      <c r="E6" s="141"/>
      <c r="F6" s="141"/>
      <c r="G6" s="141"/>
      <c r="H6" s="141"/>
      <c r="I6" s="141"/>
      <c r="J6" s="141"/>
      <c r="K6" s="141"/>
    </row>
    <row r="7" spans="1:11" ht="21.75" customHeight="1">
      <c r="A7" s="136" t="s">
        <v>4</v>
      </c>
      <c r="B7" s="7" t="s">
        <v>69</v>
      </c>
      <c r="C7" s="138" t="s">
        <v>70</v>
      </c>
      <c r="D7" s="138"/>
      <c r="E7" s="138"/>
      <c r="F7" s="138"/>
      <c r="G7" s="138"/>
      <c r="H7" s="138"/>
      <c r="I7" s="138"/>
      <c r="J7" s="138"/>
      <c r="K7" s="138"/>
    </row>
    <row r="8" spans="1:11" ht="49.5" customHeight="1">
      <c r="A8" s="136"/>
      <c r="B8" s="7" t="s">
        <v>71</v>
      </c>
      <c r="C8" s="138" t="s">
        <v>72</v>
      </c>
      <c r="D8" s="138"/>
      <c r="E8" s="138"/>
      <c r="F8" s="138"/>
      <c r="G8" s="138"/>
      <c r="H8" s="138"/>
      <c r="I8" s="138"/>
      <c r="J8" s="138"/>
      <c r="K8" s="138"/>
    </row>
    <row r="9" spans="1:11" ht="38.25" customHeight="1">
      <c r="A9" s="136"/>
      <c r="B9" s="7" t="s">
        <v>73</v>
      </c>
      <c r="C9" s="138" t="s">
        <v>74</v>
      </c>
      <c r="D9" s="138"/>
      <c r="E9" s="138"/>
      <c r="F9" s="138"/>
      <c r="G9" s="138"/>
      <c r="H9" s="138"/>
      <c r="I9" s="138"/>
      <c r="J9" s="138"/>
      <c r="K9" s="138"/>
    </row>
    <row r="10" spans="1:11" ht="51.75" customHeight="1">
      <c r="A10" s="136"/>
      <c r="B10" s="7" t="s">
        <v>75</v>
      </c>
      <c r="C10" s="138" t="s">
        <v>76</v>
      </c>
      <c r="D10" s="138"/>
      <c r="E10" s="138"/>
      <c r="F10" s="138"/>
      <c r="G10" s="138"/>
      <c r="H10" s="138"/>
      <c r="I10" s="138"/>
      <c r="J10" s="138"/>
      <c r="K10" s="138"/>
    </row>
    <row r="11" spans="1:11" ht="21.75" customHeight="1">
      <c r="A11" s="136"/>
      <c r="B11" s="7" t="s">
        <v>77</v>
      </c>
      <c r="C11" s="136" t="s">
        <v>79</v>
      </c>
      <c r="D11" s="136"/>
      <c r="E11" s="136"/>
      <c r="F11" s="136"/>
      <c r="G11" s="136"/>
      <c r="H11" s="136"/>
      <c r="I11" s="136"/>
      <c r="J11" s="136"/>
      <c r="K11" s="136"/>
    </row>
    <row r="12" spans="1:11" ht="70.5" customHeight="1">
      <c r="A12" s="136"/>
      <c r="B12" s="7" t="s">
        <v>57</v>
      </c>
      <c r="C12" s="136" t="s">
        <v>78</v>
      </c>
      <c r="D12" s="136"/>
      <c r="E12" s="136"/>
      <c r="F12" s="136"/>
      <c r="G12" s="136"/>
      <c r="H12" s="136"/>
      <c r="I12" s="136"/>
      <c r="J12" s="136"/>
      <c r="K12" s="136"/>
    </row>
    <row r="13" spans="1:11" ht="37.5" customHeight="1">
      <c r="A13" s="136"/>
      <c r="B13" s="7" t="s">
        <v>80</v>
      </c>
      <c r="C13" s="136" t="s">
        <v>81</v>
      </c>
      <c r="D13" s="136"/>
      <c r="E13" s="136"/>
      <c r="F13" s="136"/>
      <c r="G13" s="136"/>
      <c r="H13" s="136"/>
      <c r="I13" s="136"/>
      <c r="J13" s="136"/>
      <c r="K13" s="136"/>
    </row>
    <row r="14" spans="1:11" ht="35.25" customHeight="1">
      <c r="A14" s="136"/>
      <c r="B14" s="7" t="s">
        <v>82</v>
      </c>
      <c r="C14" s="136" t="s">
        <v>83</v>
      </c>
      <c r="D14" s="136"/>
      <c r="E14" s="136"/>
      <c r="F14" s="136"/>
      <c r="G14" s="136"/>
      <c r="H14" s="136"/>
      <c r="I14" s="136"/>
      <c r="J14" s="136"/>
      <c r="K14" s="136"/>
    </row>
    <row r="15" spans="1:11" ht="21.75" customHeight="1">
      <c r="A15" s="136"/>
      <c r="B15" s="7" t="s">
        <v>61</v>
      </c>
      <c r="C15" s="136" t="s">
        <v>84</v>
      </c>
      <c r="D15" s="136"/>
      <c r="E15" s="136"/>
      <c r="F15" s="136"/>
      <c r="G15" s="136"/>
      <c r="H15" s="136"/>
      <c r="I15" s="136"/>
      <c r="J15" s="136"/>
      <c r="K15" s="136"/>
    </row>
    <row r="16" spans="1:11" ht="36" customHeight="1">
      <c r="A16" s="136"/>
      <c r="B16" s="7" t="s">
        <v>85</v>
      </c>
      <c r="C16" s="136" t="s">
        <v>86</v>
      </c>
      <c r="D16" s="136"/>
      <c r="E16" s="136"/>
      <c r="F16" s="136"/>
      <c r="G16" s="136"/>
      <c r="H16" s="136"/>
      <c r="I16" s="136"/>
      <c r="J16" s="136"/>
      <c r="K16" s="136"/>
    </row>
    <row r="17" spans="1:11" ht="67.5" customHeight="1">
      <c r="A17" s="136"/>
      <c r="B17" s="7" t="s">
        <v>87</v>
      </c>
      <c r="C17" s="138" t="s">
        <v>88</v>
      </c>
      <c r="D17" s="138"/>
      <c r="E17" s="138"/>
      <c r="F17" s="138"/>
      <c r="G17" s="138"/>
      <c r="H17" s="138"/>
      <c r="I17" s="138"/>
      <c r="J17" s="138"/>
      <c r="K17" s="138"/>
    </row>
    <row r="18" spans="1:11" ht="104.25" customHeight="1">
      <c r="A18" s="136"/>
      <c r="B18" s="7" t="s">
        <v>89</v>
      </c>
      <c r="C18" s="138" t="s">
        <v>90</v>
      </c>
      <c r="D18" s="138"/>
      <c r="E18" s="138"/>
      <c r="F18" s="138"/>
      <c r="G18" s="138"/>
      <c r="H18" s="138"/>
      <c r="I18" s="138"/>
      <c r="J18" s="138"/>
      <c r="K18" s="138"/>
    </row>
    <row r="19" spans="1:11" ht="60" customHeight="1">
      <c r="A19" s="136"/>
      <c r="B19" s="7" t="s">
        <v>91</v>
      </c>
      <c r="C19" s="136" t="s">
        <v>92</v>
      </c>
      <c r="D19" s="136"/>
      <c r="E19" s="136"/>
      <c r="F19" s="136"/>
      <c r="G19" s="136"/>
      <c r="H19" s="136"/>
      <c r="I19" s="136"/>
      <c r="J19" s="136"/>
      <c r="K19" s="136"/>
    </row>
    <row r="20" spans="1:11" ht="60" customHeight="1">
      <c r="A20" s="136"/>
      <c r="B20" s="7" t="s">
        <v>93</v>
      </c>
      <c r="C20" s="136" t="s">
        <v>94</v>
      </c>
      <c r="D20" s="136"/>
      <c r="E20" s="136"/>
      <c r="F20" s="136"/>
      <c r="G20" s="136"/>
      <c r="H20" s="136"/>
      <c r="I20" s="136"/>
      <c r="J20" s="136"/>
      <c r="K20" s="136"/>
    </row>
    <row r="21" spans="1:11" ht="87.75" customHeight="1">
      <c r="A21" s="136"/>
      <c r="B21" s="7" t="s">
        <v>95</v>
      </c>
      <c r="C21" s="136" t="s">
        <v>96</v>
      </c>
      <c r="D21" s="136"/>
      <c r="E21" s="136"/>
      <c r="F21" s="136"/>
      <c r="G21" s="136"/>
      <c r="H21" s="136"/>
      <c r="I21" s="136"/>
      <c r="J21" s="136"/>
      <c r="K21" s="136"/>
    </row>
    <row r="22" spans="1:11" ht="49.5" customHeight="1">
      <c r="A22" s="136"/>
      <c r="B22" s="7" t="s">
        <v>97</v>
      </c>
      <c r="C22" s="136" t="s">
        <v>98</v>
      </c>
      <c r="D22" s="136"/>
      <c r="E22" s="136"/>
      <c r="F22" s="136"/>
      <c r="G22" s="136"/>
      <c r="H22" s="136"/>
      <c r="I22" s="136"/>
      <c r="J22" s="136"/>
      <c r="K22" s="136"/>
    </row>
    <row r="23" spans="1:11" ht="49.5" customHeight="1">
      <c r="A23" s="136"/>
      <c r="B23" s="7" t="s">
        <v>99</v>
      </c>
      <c r="C23" s="136" t="s">
        <v>100</v>
      </c>
      <c r="D23" s="136"/>
      <c r="E23" s="136"/>
      <c r="F23" s="136"/>
      <c r="G23" s="136"/>
      <c r="H23" s="136"/>
      <c r="I23" s="136"/>
      <c r="J23" s="136"/>
      <c r="K23" s="136"/>
    </row>
    <row r="24" spans="1:11" ht="36.75" customHeight="1">
      <c r="A24" s="136"/>
      <c r="B24" s="7" t="s">
        <v>752</v>
      </c>
      <c r="C24" s="136" t="s">
        <v>101</v>
      </c>
      <c r="D24" s="136"/>
      <c r="E24" s="136"/>
      <c r="F24" s="136"/>
      <c r="G24" s="136"/>
      <c r="H24" s="136"/>
      <c r="I24" s="136"/>
      <c r="J24" s="136"/>
      <c r="K24" s="136"/>
    </row>
    <row r="25" spans="1:11" ht="25.5" customHeight="1">
      <c r="A25" s="133" t="s">
        <v>5</v>
      </c>
      <c r="B25" s="136" t="s">
        <v>22</v>
      </c>
      <c r="C25" s="136"/>
      <c r="D25" s="136"/>
      <c r="E25" s="136"/>
      <c r="F25" s="136"/>
      <c r="G25" s="136"/>
      <c r="H25" s="136"/>
      <c r="I25" s="136"/>
      <c r="J25" s="136"/>
      <c r="K25" s="136"/>
    </row>
    <row r="26" spans="1:11" ht="39.75" customHeight="1">
      <c r="A26" s="134"/>
      <c r="B26" s="136" t="s">
        <v>23</v>
      </c>
      <c r="C26" s="136"/>
      <c r="D26" s="136"/>
      <c r="E26" s="136"/>
      <c r="F26" s="136"/>
      <c r="G26" s="136"/>
      <c r="H26" s="136"/>
      <c r="I26" s="136"/>
      <c r="J26" s="136"/>
      <c r="K26" s="136"/>
    </row>
    <row r="27" spans="1:11" ht="27.75" customHeight="1">
      <c r="A27" s="134"/>
      <c r="B27" s="136" t="s">
        <v>24</v>
      </c>
      <c r="C27" s="136"/>
      <c r="D27" s="136"/>
      <c r="E27" s="136"/>
      <c r="F27" s="136"/>
      <c r="G27" s="136"/>
      <c r="H27" s="136"/>
      <c r="I27" s="136"/>
      <c r="J27" s="136"/>
      <c r="K27" s="136"/>
    </row>
    <row r="28" spans="1:11" ht="51.75" customHeight="1">
      <c r="A28" s="134"/>
      <c r="B28" s="136" t="s">
        <v>25</v>
      </c>
      <c r="C28" s="136"/>
      <c r="D28" s="136"/>
      <c r="E28" s="136"/>
      <c r="F28" s="136"/>
      <c r="G28" s="136"/>
      <c r="H28" s="136"/>
      <c r="I28" s="136"/>
      <c r="J28" s="136"/>
      <c r="K28" s="136"/>
    </row>
    <row r="29" spans="1:11" ht="22.5" customHeight="1">
      <c r="A29" s="134"/>
      <c r="B29" s="136" t="s">
        <v>26</v>
      </c>
      <c r="C29" s="136"/>
      <c r="D29" s="136"/>
      <c r="E29" s="136"/>
      <c r="F29" s="136"/>
      <c r="G29" s="136"/>
      <c r="H29" s="136"/>
      <c r="I29" s="136"/>
      <c r="J29" s="136"/>
      <c r="K29" s="136"/>
    </row>
    <row r="30" spans="1:11" ht="24" customHeight="1">
      <c r="A30" s="134"/>
      <c r="B30" s="136" t="s">
        <v>27</v>
      </c>
      <c r="C30" s="136"/>
      <c r="D30" s="136"/>
      <c r="E30" s="136"/>
      <c r="F30" s="136"/>
      <c r="G30" s="136"/>
      <c r="H30" s="136"/>
      <c r="I30" s="136"/>
      <c r="J30" s="136"/>
      <c r="K30" s="136"/>
    </row>
    <row r="31" spans="1:11" ht="50.25" customHeight="1">
      <c r="A31" s="134"/>
      <c r="B31" s="136" t="s">
        <v>28</v>
      </c>
      <c r="C31" s="136"/>
      <c r="D31" s="136"/>
      <c r="E31" s="136"/>
      <c r="F31" s="136"/>
      <c r="G31" s="136"/>
      <c r="H31" s="136"/>
      <c r="I31" s="136"/>
      <c r="J31" s="136"/>
      <c r="K31" s="136"/>
    </row>
    <row r="32" spans="1:11" ht="27" customHeight="1">
      <c r="A32" s="134"/>
      <c r="B32" s="136" t="s">
        <v>29</v>
      </c>
      <c r="C32" s="136"/>
      <c r="D32" s="136"/>
      <c r="E32" s="136"/>
      <c r="F32" s="136"/>
      <c r="G32" s="136"/>
      <c r="H32" s="136"/>
      <c r="I32" s="136"/>
      <c r="J32" s="136"/>
      <c r="K32" s="136"/>
    </row>
    <row r="33" spans="1:11" ht="33" customHeight="1">
      <c r="A33" s="134"/>
      <c r="B33" s="136" t="s">
        <v>30</v>
      </c>
      <c r="C33" s="136"/>
      <c r="D33" s="136"/>
      <c r="E33" s="136"/>
      <c r="F33" s="136"/>
      <c r="G33" s="136"/>
      <c r="H33" s="136"/>
      <c r="I33" s="136"/>
      <c r="J33" s="136"/>
      <c r="K33" s="136"/>
    </row>
    <row r="34" spans="1:11" ht="39" customHeight="1">
      <c r="A34" s="134"/>
      <c r="B34" s="143" t="s">
        <v>31</v>
      </c>
      <c r="C34" s="143"/>
      <c r="D34" s="143"/>
      <c r="E34" s="143"/>
      <c r="F34" s="143"/>
      <c r="G34" s="143"/>
      <c r="H34" s="143"/>
      <c r="I34" s="143"/>
      <c r="J34" s="143"/>
      <c r="K34" s="143"/>
    </row>
    <row r="35" spans="1:11" ht="67.5" customHeight="1">
      <c r="A35" s="134"/>
      <c r="B35" s="136" t="s">
        <v>32</v>
      </c>
      <c r="C35" s="136"/>
      <c r="D35" s="136"/>
      <c r="E35" s="136"/>
      <c r="F35" s="136"/>
      <c r="G35" s="136"/>
      <c r="H35" s="136"/>
      <c r="I35" s="136"/>
      <c r="J35" s="136"/>
      <c r="K35" s="136"/>
    </row>
    <row r="36" spans="1:11" ht="105" customHeight="1">
      <c r="A36" s="134"/>
      <c r="B36" s="136" t="s">
        <v>33</v>
      </c>
      <c r="C36" s="136"/>
      <c r="D36" s="136"/>
      <c r="E36" s="136"/>
      <c r="F36" s="136"/>
      <c r="G36" s="136"/>
      <c r="H36" s="136"/>
      <c r="I36" s="136"/>
      <c r="J36" s="136"/>
      <c r="K36" s="136"/>
    </row>
    <row r="37" spans="1:11" ht="111" customHeight="1">
      <c r="A37" s="134"/>
      <c r="B37" s="136" t="s">
        <v>34</v>
      </c>
      <c r="C37" s="136"/>
      <c r="D37" s="136"/>
      <c r="E37" s="136"/>
      <c r="F37" s="136"/>
      <c r="G37" s="136"/>
      <c r="H37" s="136"/>
      <c r="I37" s="136"/>
      <c r="J37" s="136"/>
      <c r="K37" s="136"/>
    </row>
    <row r="38" spans="1:11" ht="33.75" customHeight="1">
      <c r="A38" s="134"/>
      <c r="B38" s="136" t="s">
        <v>35</v>
      </c>
      <c r="C38" s="136"/>
      <c r="D38" s="136"/>
      <c r="E38" s="136"/>
      <c r="F38" s="136"/>
      <c r="G38" s="136"/>
      <c r="H38" s="136"/>
      <c r="I38" s="136"/>
      <c r="J38" s="136"/>
      <c r="K38" s="136"/>
    </row>
    <row r="39" spans="1:11" ht="65.25" customHeight="1">
      <c r="A39" s="134"/>
      <c r="B39" s="136" t="s">
        <v>36</v>
      </c>
      <c r="C39" s="136"/>
      <c r="D39" s="136"/>
      <c r="E39" s="136"/>
      <c r="F39" s="136"/>
      <c r="G39" s="136"/>
      <c r="H39" s="136"/>
      <c r="I39" s="136"/>
      <c r="J39" s="136"/>
      <c r="K39" s="136"/>
    </row>
    <row r="40" spans="1:11" ht="36.75" customHeight="1">
      <c r="A40" s="134"/>
      <c r="B40" s="136" t="s">
        <v>37</v>
      </c>
      <c r="C40" s="136"/>
      <c r="D40" s="136"/>
      <c r="E40" s="136"/>
      <c r="F40" s="136"/>
      <c r="G40" s="136"/>
      <c r="H40" s="136"/>
      <c r="I40" s="136"/>
      <c r="J40" s="136"/>
      <c r="K40" s="136"/>
    </row>
    <row r="41" spans="1:11" ht="24.75" customHeight="1">
      <c r="A41" s="134"/>
      <c r="B41" s="136" t="s">
        <v>38</v>
      </c>
      <c r="C41" s="136"/>
      <c r="D41" s="136"/>
      <c r="E41" s="136"/>
      <c r="F41" s="136"/>
      <c r="G41" s="136"/>
      <c r="H41" s="136"/>
      <c r="I41" s="136"/>
      <c r="J41" s="136"/>
      <c r="K41" s="136"/>
    </row>
    <row r="42" spans="1:11" ht="32.25" customHeight="1">
      <c r="A42" s="134"/>
      <c r="B42" s="136" t="s">
        <v>39</v>
      </c>
      <c r="C42" s="136"/>
      <c r="D42" s="136"/>
      <c r="E42" s="136"/>
      <c r="F42" s="136"/>
      <c r="G42" s="136"/>
      <c r="H42" s="136"/>
      <c r="I42" s="136"/>
      <c r="J42" s="136"/>
      <c r="K42" s="136"/>
    </row>
    <row r="43" spans="1:11" ht="27" customHeight="1">
      <c r="A43" s="134"/>
      <c r="B43" s="136" t="s">
        <v>40</v>
      </c>
      <c r="C43" s="136"/>
      <c r="D43" s="136"/>
      <c r="E43" s="136"/>
      <c r="F43" s="136"/>
      <c r="G43" s="136"/>
      <c r="H43" s="136"/>
      <c r="I43" s="136"/>
      <c r="J43" s="136"/>
      <c r="K43" s="136"/>
    </row>
    <row r="44" spans="1:11" ht="35.25" customHeight="1">
      <c r="A44" s="134"/>
      <c r="B44" s="136" t="s">
        <v>41</v>
      </c>
      <c r="C44" s="136"/>
      <c r="D44" s="136"/>
      <c r="E44" s="136"/>
      <c r="F44" s="136"/>
      <c r="G44" s="136"/>
      <c r="H44" s="136"/>
      <c r="I44" s="136"/>
      <c r="J44" s="136"/>
      <c r="K44" s="136"/>
    </row>
    <row r="45" spans="1:11" ht="50.25" customHeight="1">
      <c r="A45" s="134"/>
      <c r="B45" s="136" t="s">
        <v>43</v>
      </c>
      <c r="C45" s="136"/>
      <c r="D45" s="136"/>
      <c r="E45" s="136"/>
      <c r="F45" s="136"/>
      <c r="G45" s="136"/>
      <c r="H45" s="136"/>
      <c r="I45" s="136"/>
      <c r="J45" s="136"/>
      <c r="K45" s="136"/>
    </row>
    <row r="46" spans="1:11" ht="81" customHeight="1">
      <c r="A46" s="134"/>
      <c r="B46" s="136" t="s">
        <v>42</v>
      </c>
      <c r="C46" s="136"/>
      <c r="D46" s="136"/>
      <c r="E46" s="136"/>
      <c r="F46" s="136"/>
      <c r="G46" s="136"/>
      <c r="H46" s="136"/>
      <c r="I46" s="136"/>
      <c r="J46" s="136"/>
      <c r="K46" s="136"/>
    </row>
    <row r="47" spans="1:11" ht="53.25" customHeight="1">
      <c r="A47" s="135"/>
      <c r="B47" s="136" t="s">
        <v>667</v>
      </c>
      <c r="C47" s="136"/>
      <c r="D47" s="136"/>
      <c r="E47" s="136"/>
      <c r="F47" s="136"/>
      <c r="G47" s="136"/>
      <c r="H47" s="136"/>
      <c r="I47" s="136"/>
      <c r="J47" s="136"/>
      <c r="K47" s="136"/>
    </row>
    <row r="48" spans="1:11" ht="44.25" customHeight="1">
      <c r="A48" s="136" t="s">
        <v>6</v>
      </c>
      <c r="B48" s="136" t="s">
        <v>668</v>
      </c>
      <c r="C48" s="136"/>
      <c r="D48" s="136"/>
      <c r="E48" s="136"/>
      <c r="F48" s="136"/>
      <c r="G48" s="136"/>
      <c r="H48" s="136"/>
      <c r="I48" s="136"/>
      <c r="J48" s="136"/>
      <c r="K48" s="136"/>
    </row>
    <row r="49" spans="1:11" ht="34.5" customHeight="1">
      <c r="A49" s="136"/>
      <c r="B49" s="136" t="s">
        <v>669</v>
      </c>
      <c r="C49" s="136"/>
      <c r="D49" s="136"/>
      <c r="E49" s="136"/>
      <c r="F49" s="136"/>
      <c r="G49" s="136"/>
      <c r="H49" s="136"/>
      <c r="I49" s="136"/>
      <c r="J49" s="136"/>
      <c r="K49" s="136"/>
    </row>
    <row r="50" spans="1:11" ht="72.75" customHeight="1">
      <c r="A50" s="4" t="s">
        <v>7</v>
      </c>
      <c r="B50" s="138" t="s">
        <v>670</v>
      </c>
      <c r="C50" s="138"/>
      <c r="D50" s="138"/>
      <c r="E50" s="138"/>
      <c r="F50" s="138"/>
      <c r="G50" s="138"/>
      <c r="H50" s="138"/>
      <c r="I50" s="138"/>
      <c r="J50" s="138"/>
      <c r="K50" s="138"/>
    </row>
    <row r="51" spans="1:11" ht="72" customHeight="1">
      <c r="A51" s="4" t="s">
        <v>8</v>
      </c>
      <c r="B51" s="138" t="s">
        <v>671</v>
      </c>
      <c r="C51" s="138"/>
      <c r="D51" s="138"/>
      <c r="E51" s="138"/>
      <c r="F51" s="138"/>
      <c r="G51" s="138"/>
      <c r="H51" s="138"/>
      <c r="I51" s="138"/>
      <c r="J51" s="138"/>
      <c r="K51" s="138"/>
    </row>
    <row r="52" spans="1:11" ht="73.5" customHeight="1">
      <c r="A52" s="4" t="s">
        <v>9</v>
      </c>
      <c r="B52" s="138" t="s">
        <v>10</v>
      </c>
      <c r="C52" s="138"/>
      <c r="D52" s="138"/>
      <c r="E52" s="138"/>
      <c r="F52" s="138"/>
      <c r="G52" s="138"/>
      <c r="H52" s="138"/>
      <c r="I52" s="138"/>
      <c r="J52" s="138"/>
      <c r="K52" s="138"/>
    </row>
    <row r="53" spans="1:11" ht="34.5" customHeight="1">
      <c r="A53" s="138" t="s">
        <v>11</v>
      </c>
      <c r="B53" s="7" t="s">
        <v>47</v>
      </c>
      <c r="C53" s="138" t="s">
        <v>48</v>
      </c>
      <c r="D53" s="138"/>
      <c r="E53" s="138"/>
      <c r="F53" s="138"/>
      <c r="G53" s="138"/>
      <c r="H53" s="138"/>
      <c r="I53" s="138"/>
      <c r="J53" s="138"/>
      <c r="K53" s="138"/>
    </row>
    <row r="54" spans="1:11" ht="36.75" customHeight="1">
      <c r="A54" s="138"/>
      <c r="B54" s="7" t="s">
        <v>49</v>
      </c>
      <c r="C54" s="138" t="s">
        <v>50</v>
      </c>
      <c r="D54" s="138"/>
      <c r="E54" s="138"/>
      <c r="F54" s="138"/>
      <c r="G54" s="138"/>
      <c r="H54" s="138"/>
      <c r="I54" s="138"/>
      <c r="J54" s="138"/>
      <c r="K54" s="138"/>
    </row>
    <row r="55" spans="1:11" ht="29.25" customHeight="1">
      <c r="A55" s="138"/>
      <c r="B55" s="7" t="s">
        <v>51</v>
      </c>
      <c r="C55" s="138" t="s">
        <v>52</v>
      </c>
      <c r="D55" s="138"/>
      <c r="E55" s="138"/>
      <c r="F55" s="138"/>
      <c r="G55" s="138"/>
      <c r="H55" s="138"/>
      <c r="I55" s="138"/>
      <c r="J55" s="138"/>
      <c r="K55" s="138"/>
    </row>
    <row r="56" spans="1:11" ht="43.5" customHeight="1">
      <c r="A56" s="138"/>
      <c r="B56" s="7" t="s">
        <v>53</v>
      </c>
      <c r="C56" s="138" t="s">
        <v>54</v>
      </c>
      <c r="D56" s="138"/>
      <c r="E56" s="138"/>
      <c r="F56" s="138"/>
      <c r="G56" s="138"/>
      <c r="H56" s="138"/>
      <c r="I56" s="138"/>
      <c r="J56" s="138"/>
      <c r="K56" s="138"/>
    </row>
    <row r="57" spans="1:11" ht="50.25" customHeight="1">
      <c r="A57" s="138"/>
      <c r="B57" s="7" t="s">
        <v>55</v>
      </c>
      <c r="C57" s="138" t="s">
        <v>56</v>
      </c>
      <c r="D57" s="138"/>
      <c r="E57" s="138"/>
      <c r="F57" s="138"/>
      <c r="G57" s="138"/>
      <c r="H57" s="138"/>
      <c r="I57" s="138"/>
      <c r="J57" s="138"/>
      <c r="K57" s="138"/>
    </row>
    <row r="58" spans="1:11" ht="44.25" customHeight="1">
      <c r="A58" s="138"/>
      <c r="B58" s="7" t="s">
        <v>57</v>
      </c>
      <c r="C58" s="138" t="s">
        <v>58</v>
      </c>
      <c r="D58" s="138"/>
      <c r="E58" s="138"/>
      <c r="F58" s="138"/>
      <c r="G58" s="138"/>
      <c r="H58" s="138"/>
      <c r="I58" s="138"/>
      <c r="J58" s="138"/>
      <c r="K58" s="138"/>
    </row>
    <row r="59" spans="1:11" ht="35.25" customHeight="1">
      <c r="A59" s="138"/>
      <c r="B59" s="7" t="s">
        <v>59</v>
      </c>
      <c r="C59" s="138" t="s">
        <v>68</v>
      </c>
      <c r="D59" s="138"/>
      <c r="E59" s="138"/>
      <c r="F59" s="138"/>
      <c r="G59" s="138"/>
      <c r="H59" s="138"/>
      <c r="I59" s="138"/>
      <c r="J59" s="138"/>
      <c r="K59" s="138"/>
    </row>
    <row r="60" spans="1:11" ht="42" customHeight="1">
      <c r="A60" s="138"/>
      <c r="B60" s="8" t="s">
        <v>60</v>
      </c>
      <c r="C60" s="138" t="s">
        <v>66</v>
      </c>
      <c r="D60" s="138"/>
      <c r="E60" s="138"/>
      <c r="F60" s="138"/>
      <c r="G60" s="138"/>
      <c r="H60" s="138"/>
      <c r="I60" s="138"/>
      <c r="J60" s="138"/>
      <c r="K60" s="138"/>
    </row>
    <row r="61" spans="1:11" ht="30.75" customHeight="1">
      <c r="A61" s="138"/>
      <c r="B61" s="7" t="s">
        <v>61</v>
      </c>
      <c r="C61" s="138" t="s">
        <v>62</v>
      </c>
      <c r="D61" s="138"/>
      <c r="E61" s="138"/>
      <c r="F61" s="138"/>
      <c r="G61" s="138"/>
      <c r="H61" s="138"/>
      <c r="I61" s="138"/>
      <c r="J61" s="138"/>
      <c r="K61" s="138"/>
    </row>
    <row r="62" spans="1:11" ht="30" customHeight="1">
      <c r="A62" s="138"/>
      <c r="B62" s="7" t="s">
        <v>63</v>
      </c>
      <c r="C62" s="138" t="s">
        <v>64</v>
      </c>
      <c r="D62" s="138"/>
      <c r="E62" s="138"/>
      <c r="F62" s="138"/>
      <c r="G62" s="138"/>
      <c r="H62" s="138"/>
      <c r="I62" s="138"/>
      <c r="J62" s="138"/>
      <c r="K62" s="138"/>
    </row>
    <row r="63" spans="1:11" ht="30.95" customHeight="1">
      <c r="A63" s="138"/>
      <c r="B63" s="7" t="s">
        <v>65</v>
      </c>
      <c r="C63" s="138" t="s">
        <v>67</v>
      </c>
      <c r="D63" s="138"/>
      <c r="E63" s="138"/>
      <c r="F63" s="138"/>
      <c r="G63" s="138"/>
      <c r="H63" s="138"/>
      <c r="I63" s="138"/>
      <c r="J63" s="138"/>
      <c r="K63" s="138"/>
    </row>
    <row r="64" spans="1:11" ht="45" customHeight="1">
      <c r="A64" s="138" t="s">
        <v>12</v>
      </c>
      <c r="B64" s="141" t="s">
        <v>13</v>
      </c>
      <c r="C64" s="141"/>
      <c r="D64" s="141"/>
      <c r="E64" s="141"/>
      <c r="F64" s="141"/>
      <c r="G64" s="141"/>
      <c r="H64" s="141"/>
      <c r="I64" s="141"/>
      <c r="J64" s="141"/>
      <c r="K64" s="141"/>
    </row>
    <row r="65" spans="1:13" ht="35.25" customHeight="1">
      <c r="A65" s="138"/>
      <c r="B65" s="7" t="s">
        <v>14</v>
      </c>
      <c r="C65" s="7" t="s">
        <v>107</v>
      </c>
      <c r="D65" s="7" t="s">
        <v>106</v>
      </c>
      <c r="E65" s="7" t="s">
        <v>105</v>
      </c>
      <c r="F65" s="7" t="s">
        <v>104</v>
      </c>
      <c r="G65" s="7" t="s">
        <v>103</v>
      </c>
      <c r="H65" s="7" t="s">
        <v>102</v>
      </c>
      <c r="I65" s="7" t="s">
        <v>742</v>
      </c>
      <c r="J65" s="7" t="s">
        <v>743</v>
      </c>
      <c r="K65" s="7" t="s">
        <v>46</v>
      </c>
    </row>
    <row r="66" spans="1:13" ht="24" customHeight="1">
      <c r="A66" s="4" t="s">
        <v>15</v>
      </c>
      <c r="B66" s="36">
        <f t="shared" ref="B66:K66" si="0">B67+B68+B69+B70+B71</f>
        <v>1620970.0525400001</v>
      </c>
      <c r="C66" s="104">
        <f t="shared" si="0"/>
        <v>98872.2</v>
      </c>
      <c r="D66" s="104">
        <f t="shared" si="0"/>
        <v>163286.29999999999</v>
      </c>
      <c r="E66" s="104">
        <f t="shared" si="0"/>
        <v>253964.90000000002</v>
      </c>
      <c r="F66" s="104">
        <f t="shared" si="0"/>
        <v>358402.3</v>
      </c>
      <c r="G66" s="36">
        <f t="shared" si="0"/>
        <v>271409.8</v>
      </c>
      <c r="H66" s="36">
        <f t="shared" si="0"/>
        <v>294119.95253999997</v>
      </c>
      <c r="I66" s="104">
        <f t="shared" si="0"/>
        <v>89828.6</v>
      </c>
      <c r="J66" s="104">
        <f t="shared" si="0"/>
        <v>91085.999999999985</v>
      </c>
      <c r="K66" s="104">
        <f t="shared" si="0"/>
        <v>0</v>
      </c>
      <c r="M66" s="132"/>
    </row>
    <row r="67" spans="1:13" ht="79.5" customHeight="1">
      <c r="A67" s="4" t="s">
        <v>16</v>
      </c>
      <c r="B67" s="9">
        <f>C67+D67+E67+F67+G67+H67+I67+J67+K67</f>
        <v>868567.05253999995</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151827.95254</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77189.100000000006</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c r="A68" s="4" t="s">
        <v>17</v>
      </c>
      <c r="B68" s="36">
        <f t="shared" ref="B68:B71" si="1">C68+D68+E68+F68+G68+H68+I68+J68+K68</f>
        <v>54309.299999999996</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9769.5</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47.25">
      <c r="A69" s="4" t="s">
        <v>18</v>
      </c>
      <c r="B69" s="36">
        <f t="shared" si="1"/>
        <v>658200.70000000007</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128301.5</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12408.400000000001</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15304.9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c r="A70" s="4" t="s">
        <v>19</v>
      </c>
      <c r="B70" s="36">
        <f t="shared" si="1"/>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c r="A71" s="52" t="s">
        <v>739</v>
      </c>
      <c r="B71" s="64">
        <f t="shared" si="1"/>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c r="A72" s="153" t="s">
        <v>20</v>
      </c>
      <c r="B72" s="142" t="s">
        <v>108</v>
      </c>
      <c r="C72" s="136"/>
      <c r="D72" s="136"/>
      <c r="E72" s="136"/>
      <c r="F72" s="136"/>
      <c r="G72" s="136"/>
      <c r="H72" s="136"/>
      <c r="I72" s="136"/>
      <c r="J72" s="136"/>
      <c r="K72" s="136"/>
    </row>
    <row r="73" spans="1:13" ht="15.75">
      <c r="A73" s="154"/>
      <c r="B73" s="142" t="s">
        <v>109</v>
      </c>
      <c r="C73" s="136"/>
      <c r="D73" s="136"/>
      <c r="E73" s="136"/>
      <c r="F73" s="136"/>
      <c r="G73" s="136"/>
      <c r="H73" s="136"/>
      <c r="I73" s="136"/>
      <c r="J73" s="136"/>
      <c r="K73" s="136"/>
    </row>
    <row r="74" spans="1:13" ht="15.75">
      <c r="A74" s="154"/>
      <c r="B74" s="142" t="s">
        <v>110</v>
      </c>
      <c r="C74" s="136"/>
      <c r="D74" s="136"/>
      <c r="E74" s="136"/>
      <c r="F74" s="136"/>
      <c r="G74" s="136"/>
      <c r="H74" s="136"/>
      <c r="I74" s="136"/>
      <c r="J74" s="136"/>
      <c r="K74" s="136"/>
    </row>
    <row r="75" spans="1:13" ht="24.75" customHeight="1">
      <c r="A75" s="154"/>
      <c r="B75" s="142" t="s">
        <v>111</v>
      </c>
      <c r="C75" s="136"/>
      <c r="D75" s="136"/>
      <c r="E75" s="136"/>
      <c r="F75" s="136"/>
      <c r="G75" s="136"/>
      <c r="H75" s="136"/>
      <c r="I75" s="136"/>
      <c r="J75" s="136"/>
      <c r="K75" s="136"/>
    </row>
    <row r="76" spans="1:13" ht="15.75">
      <c r="A76" s="154"/>
      <c r="B76" s="142" t="s">
        <v>112</v>
      </c>
      <c r="C76" s="136"/>
      <c r="D76" s="136"/>
      <c r="E76" s="136"/>
      <c r="F76" s="136"/>
      <c r="G76" s="136"/>
      <c r="H76" s="136"/>
      <c r="I76" s="136"/>
      <c r="J76" s="136"/>
      <c r="K76" s="136"/>
    </row>
    <row r="77" spans="1:13" ht="51.75" customHeight="1">
      <c r="A77" s="154"/>
      <c r="B77" s="142" t="s">
        <v>113</v>
      </c>
      <c r="C77" s="136"/>
      <c r="D77" s="136"/>
      <c r="E77" s="136"/>
      <c r="F77" s="136"/>
      <c r="G77" s="136"/>
      <c r="H77" s="136"/>
      <c r="I77" s="136"/>
      <c r="J77" s="136"/>
      <c r="K77" s="136"/>
    </row>
    <row r="78" spans="1:13" ht="31.5" customHeight="1">
      <c r="A78" s="154"/>
      <c r="B78" s="142" t="s">
        <v>114</v>
      </c>
      <c r="C78" s="136"/>
      <c r="D78" s="136"/>
      <c r="E78" s="136"/>
      <c r="F78" s="136"/>
      <c r="G78" s="136"/>
      <c r="H78" s="136"/>
      <c r="I78" s="136"/>
      <c r="J78" s="136"/>
      <c r="K78" s="136"/>
    </row>
    <row r="79" spans="1:13" ht="35.25" customHeight="1">
      <c r="A79" s="154"/>
      <c r="B79" s="142" t="s">
        <v>115</v>
      </c>
      <c r="C79" s="136"/>
      <c r="D79" s="136"/>
      <c r="E79" s="136"/>
      <c r="F79" s="136"/>
      <c r="G79" s="136"/>
      <c r="H79" s="136"/>
      <c r="I79" s="136"/>
      <c r="J79" s="136"/>
      <c r="K79" s="136"/>
    </row>
    <row r="80" spans="1:13" ht="32.25" customHeight="1">
      <c r="A80" s="154"/>
      <c r="B80" s="142" t="s">
        <v>116</v>
      </c>
      <c r="C80" s="136"/>
      <c r="D80" s="136"/>
      <c r="E80" s="136"/>
      <c r="F80" s="136"/>
      <c r="G80" s="136"/>
      <c r="H80" s="136"/>
      <c r="I80" s="136"/>
      <c r="J80" s="136"/>
      <c r="K80" s="136"/>
    </row>
    <row r="81" spans="1:11" ht="24" customHeight="1">
      <c r="A81" s="154"/>
      <c r="B81" s="142" t="s">
        <v>117</v>
      </c>
      <c r="C81" s="136"/>
      <c r="D81" s="136"/>
      <c r="E81" s="136"/>
      <c r="F81" s="136"/>
      <c r="G81" s="136"/>
      <c r="H81" s="136"/>
      <c r="I81" s="136"/>
      <c r="J81" s="136"/>
      <c r="K81" s="136"/>
    </row>
    <row r="82" spans="1:11" ht="63" customHeight="1">
      <c r="A82" s="154"/>
      <c r="B82" s="142" t="s">
        <v>118</v>
      </c>
      <c r="C82" s="136"/>
      <c r="D82" s="136"/>
      <c r="E82" s="136"/>
      <c r="F82" s="136"/>
      <c r="G82" s="136"/>
      <c r="H82" s="136"/>
      <c r="I82" s="136"/>
      <c r="J82" s="136"/>
      <c r="K82" s="136"/>
    </row>
    <row r="83" spans="1:11" ht="15.75" customHeight="1">
      <c r="A83" s="154"/>
      <c r="B83" s="142" t="s">
        <v>119</v>
      </c>
      <c r="C83" s="136"/>
      <c r="D83" s="136"/>
      <c r="E83" s="136"/>
      <c r="F83" s="136"/>
      <c r="G83" s="136"/>
      <c r="H83" s="136"/>
      <c r="I83" s="136"/>
      <c r="J83" s="136"/>
      <c r="K83" s="136"/>
    </row>
    <row r="84" spans="1:11" ht="15.75" customHeight="1">
      <c r="A84" s="154"/>
      <c r="B84" s="142" t="s">
        <v>120</v>
      </c>
      <c r="C84" s="136"/>
      <c r="D84" s="136"/>
      <c r="E84" s="136"/>
      <c r="F84" s="136"/>
      <c r="G84" s="136"/>
      <c r="H84" s="136"/>
      <c r="I84" s="136"/>
      <c r="J84" s="136"/>
      <c r="K84" s="136"/>
    </row>
    <row r="85" spans="1:11" ht="21" customHeight="1">
      <c r="A85" s="154"/>
      <c r="B85" s="142" t="s">
        <v>121</v>
      </c>
      <c r="C85" s="136"/>
      <c r="D85" s="136"/>
      <c r="E85" s="136"/>
      <c r="F85" s="136"/>
      <c r="G85" s="136"/>
      <c r="H85" s="136"/>
      <c r="I85" s="136"/>
      <c r="J85" s="136"/>
      <c r="K85" s="136"/>
    </row>
    <row r="86" spans="1:11" ht="34.5" customHeight="1">
      <c r="A86" s="154"/>
      <c r="B86" s="142" t="s">
        <v>122</v>
      </c>
      <c r="C86" s="136"/>
      <c r="D86" s="136"/>
      <c r="E86" s="136"/>
      <c r="F86" s="136"/>
      <c r="G86" s="136"/>
      <c r="H86" s="136"/>
      <c r="I86" s="136"/>
      <c r="J86" s="136"/>
      <c r="K86" s="136"/>
    </row>
    <row r="87" spans="1:11" ht="21.75" customHeight="1">
      <c r="A87" s="154"/>
      <c r="B87" s="142" t="s">
        <v>123</v>
      </c>
      <c r="C87" s="136"/>
      <c r="D87" s="136"/>
      <c r="E87" s="136"/>
      <c r="F87" s="136"/>
      <c r="G87" s="136"/>
      <c r="H87" s="136"/>
      <c r="I87" s="136"/>
      <c r="J87" s="136"/>
      <c r="K87" s="136"/>
    </row>
    <row r="88" spans="1:11" ht="31.5" customHeight="1">
      <c r="A88" s="154"/>
      <c r="B88" s="142" t="s">
        <v>124</v>
      </c>
      <c r="C88" s="136"/>
      <c r="D88" s="136"/>
      <c r="E88" s="136"/>
      <c r="F88" s="136"/>
      <c r="G88" s="136"/>
      <c r="H88" s="136"/>
      <c r="I88" s="136"/>
      <c r="J88" s="136"/>
      <c r="K88" s="136"/>
    </row>
    <row r="89" spans="1:11" ht="68.25" customHeight="1">
      <c r="A89" s="154"/>
      <c r="B89" s="142" t="s">
        <v>125</v>
      </c>
      <c r="C89" s="136"/>
      <c r="D89" s="136"/>
      <c r="E89" s="136"/>
      <c r="F89" s="136"/>
      <c r="G89" s="136"/>
      <c r="H89" s="136"/>
      <c r="I89" s="136"/>
      <c r="J89" s="136"/>
      <c r="K89" s="136"/>
    </row>
    <row r="90" spans="1:11" ht="34.5" customHeight="1">
      <c r="A90" s="154"/>
      <c r="B90" s="142" t="s">
        <v>126</v>
      </c>
      <c r="C90" s="136"/>
      <c r="D90" s="136"/>
      <c r="E90" s="136"/>
      <c r="F90" s="136"/>
      <c r="G90" s="136"/>
      <c r="H90" s="136"/>
      <c r="I90" s="136"/>
      <c r="J90" s="136"/>
      <c r="K90" s="136"/>
    </row>
    <row r="91" spans="1:11" ht="39" customHeight="1">
      <c r="A91" s="154"/>
      <c r="B91" s="142" t="s">
        <v>127</v>
      </c>
      <c r="C91" s="136"/>
      <c r="D91" s="136"/>
      <c r="E91" s="136"/>
      <c r="F91" s="136"/>
      <c r="G91" s="136"/>
      <c r="H91" s="136"/>
      <c r="I91" s="136"/>
      <c r="J91" s="136"/>
      <c r="K91" s="136"/>
    </row>
    <row r="92" spans="1:11" ht="17.45" customHeight="1">
      <c r="A92" s="154"/>
      <c r="B92" s="144" t="s">
        <v>667</v>
      </c>
      <c r="C92" s="145"/>
      <c r="D92" s="145"/>
      <c r="E92" s="145"/>
      <c r="F92" s="145"/>
      <c r="G92" s="145"/>
      <c r="H92" s="145"/>
      <c r="I92" s="145"/>
      <c r="J92" s="145"/>
      <c r="K92" s="146"/>
    </row>
    <row r="93" spans="1:11">
      <c r="A93" s="154"/>
      <c r="B93" s="147"/>
      <c r="C93" s="148"/>
      <c r="D93" s="148"/>
      <c r="E93" s="148"/>
      <c r="F93" s="148"/>
      <c r="G93" s="148"/>
      <c r="H93" s="148"/>
      <c r="I93" s="148"/>
      <c r="J93" s="148"/>
      <c r="K93" s="149"/>
    </row>
    <row r="94" spans="1:11">
      <c r="A94" s="155"/>
      <c r="B94" s="150"/>
      <c r="C94" s="151"/>
      <c r="D94" s="151"/>
      <c r="E94" s="151"/>
      <c r="F94" s="151"/>
      <c r="G94" s="151"/>
      <c r="H94" s="151"/>
      <c r="I94" s="151"/>
      <c r="J94" s="151"/>
      <c r="K94" s="152"/>
    </row>
  </sheetData>
  <mergeCells count="89">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 ref="B34:K34"/>
    <mergeCell ref="B25:K25"/>
    <mergeCell ref="B26:K26"/>
    <mergeCell ref="B27:K27"/>
    <mergeCell ref="B28:K28"/>
    <mergeCell ref="B29:K29"/>
    <mergeCell ref="B30:K30"/>
    <mergeCell ref="B31:K31"/>
    <mergeCell ref="B32:K32"/>
    <mergeCell ref="B33:K33"/>
    <mergeCell ref="C61:K61"/>
    <mergeCell ref="C53:K53"/>
    <mergeCell ref="C54:K54"/>
    <mergeCell ref="C55:K55"/>
    <mergeCell ref="C56:K56"/>
    <mergeCell ref="C57:K57"/>
    <mergeCell ref="B72:K72"/>
    <mergeCell ref="B73:K73"/>
    <mergeCell ref="B74:K74"/>
    <mergeCell ref="B75:K75"/>
    <mergeCell ref="B82:K82"/>
    <mergeCell ref="B83:K83"/>
    <mergeCell ref="B76:K76"/>
    <mergeCell ref="B77:K77"/>
    <mergeCell ref="B78:K78"/>
    <mergeCell ref="B89:K89"/>
    <mergeCell ref="B79:K79"/>
    <mergeCell ref="B80:K80"/>
    <mergeCell ref="B81:K81"/>
    <mergeCell ref="B90:K90"/>
    <mergeCell ref="B91:K91"/>
    <mergeCell ref="B84:K84"/>
    <mergeCell ref="B85:K85"/>
    <mergeCell ref="B86:K86"/>
    <mergeCell ref="B87:K87"/>
    <mergeCell ref="B88:K88"/>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C14:K14"/>
    <mergeCell ref="C18:K18"/>
    <mergeCell ref="C19:K19"/>
    <mergeCell ref="C15:K15"/>
    <mergeCell ref="C16:K16"/>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s>
  <printOptions horizontalCentered="1"/>
  <pageMargins left="0.39370078740157483" right="0.39370078740157483" top="0.39370078740157483" bottom="0.39370078740157483" header="0.31496062992125984" footer="0.31496062992125984"/>
  <pageSetup paperSize="9" scale="72" fitToHeight="0" orientation="portrait" verticalDpi="4294967295" r:id="rId1"/>
</worksheet>
</file>

<file path=xl/worksheets/sheet10.xml><?xml version="1.0" encoding="utf-8"?>
<worksheet xmlns="http://schemas.openxmlformats.org/spreadsheetml/2006/main" xmlns:r="http://schemas.openxmlformats.org/officeDocument/2006/relationships">
  <sheetPr>
    <pageSetUpPr fitToPage="1"/>
  </sheetPr>
  <dimension ref="A1:K79"/>
  <sheetViews>
    <sheetView zoomScale="92" zoomScaleNormal="92" workbookViewId="0">
      <selection activeCell="F22" sqref="F22"/>
    </sheetView>
  </sheetViews>
  <sheetFormatPr defaultRowHeight="14.25"/>
  <cols>
    <col min="1" max="1" width="22.5" customWidth="1"/>
    <col min="2" max="2" width="15.875" customWidth="1"/>
    <col min="3" max="3" width="13.125" customWidth="1"/>
    <col min="4" max="4" width="12.125" customWidth="1"/>
    <col min="5" max="5" width="11.5" customWidth="1"/>
    <col min="6" max="6" width="8.5" customWidth="1"/>
    <col min="7" max="7" width="11.5" customWidth="1"/>
    <col min="8" max="8" width="12.5" customWidth="1"/>
  </cols>
  <sheetData>
    <row r="1" spans="1:10" ht="28.5" customHeight="1">
      <c r="A1" s="177" t="s">
        <v>298</v>
      </c>
      <c r="B1" s="177"/>
      <c r="C1" s="177"/>
      <c r="D1" s="177"/>
      <c r="E1" s="177"/>
      <c r="F1" s="177"/>
      <c r="G1" s="24"/>
      <c r="H1" s="24"/>
      <c r="I1" s="24"/>
      <c r="J1" s="24"/>
    </row>
    <row r="2" spans="1:10" ht="36" customHeight="1">
      <c r="A2" s="14" t="s">
        <v>299</v>
      </c>
      <c r="B2" s="198" t="s">
        <v>377</v>
      </c>
      <c r="C2" s="199"/>
      <c r="D2" s="199"/>
      <c r="E2" s="199"/>
      <c r="F2" s="199"/>
      <c r="G2" s="199"/>
      <c r="H2" s="200"/>
      <c r="I2" s="25"/>
      <c r="J2" s="25"/>
    </row>
    <row r="3" spans="1:10" ht="64.5" customHeight="1">
      <c r="A3" s="138" t="s">
        <v>300</v>
      </c>
      <c r="B3" s="182" t="s">
        <v>378</v>
      </c>
      <c r="C3" s="183"/>
      <c r="D3" s="183"/>
      <c r="E3" s="183"/>
      <c r="F3" s="183"/>
      <c r="G3" s="183"/>
      <c r="H3" s="184"/>
      <c r="I3" s="25"/>
      <c r="J3" s="25"/>
    </row>
    <row r="4" spans="1:10" ht="33" customHeight="1">
      <c r="A4" s="138"/>
      <c r="B4" s="220" t="s">
        <v>379</v>
      </c>
      <c r="C4" s="221"/>
      <c r="D4" s="221"/>
      <c r="E4" s="221"/>
      <c r="F4" s="221"/>
      <c r="G4" s="221"/>
      <c r="H4" s="222"/>
      <c r="I4" s="25"/>
      <c r="J4" s="25"/>
    </row>
    <row r="5" spans="1:10" ht="18.95" customHeight="1">
      <c r="A5" s="138"/>
      <c r="B5" s="220" t="s">
        <v>380</v>
      </c>
      <c r="C5" s="221"/>
      <c r="D5" s="221"/>
      <c r="E5" s="221"/>
      <c r="F5" s="221"/>
      <c r="G5" s="221"/>
      <c r="H5" s="222"/>
      <c r="I5" s="25"/>
      <c r="J5" s="25"/>
    </row>
    <row r="6" spans="1:10" ht="31.5" customHeight="1">
      <c r="A6" s="138"/>
      <c r="B6" s="206" t="s">
        <v>381</v>
      </c>
      <c r="C6" s="207"/>
      <c r="D6" s="207"/>
      <c r="E6" s="207"/>
      <c r="F6" s="207"/>
      <c r="G6" s="207"/>
      <c r="H6" s="208"/>
      <c r="I6" s="25"/>
      <c r="J6" s="25"/>
    </row>
    <row r="7" spans="1:10" ht="51" customHeight="1">
      <c r="A7" s="138"/>
      <c r="B7" s="220" t="s">
        <v>382</v>
      </c>
      <c r="C7" s="221"/>
      <c r="D7" s="221"/>
      <c r="E7" s="221"/>
      <c r="F7" s="221"/>
      <c r="G7" s="221"/>
      <c r="H7" s="222"/>
      <c r="I7" s="25"/>
      <c r="J7" s="25"/>
    </row>
    <row r="8" spans="1:10" ht="48.6" customHeight="1">
      <c r="A8" s="5" t="s">
        <v>302</v>
      </c>
      <c r="B8" s="206" t="s">
        <v>303</v>
      </c>
      <c r="C8" s="207"/>
      <c r="D8" s="207"/>
      <c r="E8" s="207"/>
      <c r="F8" s="207"/>
      <c r="G8" s="207"/>
      <c r="H8" s="208"/>
      <c r="I8" s="25"/>
      <c r="J8" s="25"/>
    </row>
    <row r="9" spans="1:10" ht="51.6" customHeight="1">
      <c r="A9" s="5" t="s">
        <v>8</v>
      </c>
      <c r="B9" s="206" t="s">
        <v>755</v>
      </c>
      <c r="C9" s="207"/>
      <c r="D9" s="207"/>
      <c r="E9" s="207"/>
      <c r="F9" s="207"/>
      <c r="G9" s="207"/>
      <c r="H9" s="208"/>
      <c r="I9" s="25"/>
      <c r="J9" s="25"/>
    </row>
    <row r="10" spans="1:10" ht="99" customHeight="1">
      <c r="A10" s="138" t="s">
        <v>305</v>
      </c>
      <c r="B10" s="201" t="s">
        <v>383</v>
      </c>
      <c r="C10" s="202"/>
      <c r="D10" s="202"/>
      <c r="E10" s="202"/>
      <c r="F10" s="202"/>
      <c r="G10" s="202"/>
      <c r="H10" s="142"/>
      <c r="I10" s="25"/>
      <c r="J10" s="25"/>
    </row>
    <row r="11" spans="1:10" ht="138.94999999999999" customHeight="1">
      <c r="A11" s="138"/>
      <c r="B11" s="201" t="s">
        <v>384</v>
      </c>
      <c r="C11" s="202"/>
      <c r="D11" s="202"/>
      <c r="E11" s="202"/>
      <c r="F11" s="202"/>
      <c r="G11" s="202"/>
      <c r="H11" s="142"/>
      <c r="I11" s="25"/>
      <c r="J11" s="25"/>
    </row>
    <row r="12" spans="1:10" ht="33.6" customHeight="1">
      <c r="A12" s="138"/>
      <c r="B12" s="206" t="s">
        <v>385</v>
      </c>
      <c r="C12" s="207"/>
      <c r="D12" s="207"/>
      <c r="E12" s="207"/>
      <c r="F12" s="207"/>
      <c r="G12" s="207"/>
      <c r="H12" s="208"/>
      <c r="I12" s="25"/>
      <c r="J12" s="25"/>
    </row>
    <row r="13" spans="1:10" ht="27" customHeight="1">
      <c r="A13" s="138"/>
      <c r="B13" s="201" t="s">
        <v>386</v>
      </c>
      <c r="C13" s="202"/>
      <c r="D13" s="202"/>
      <c r="E13" s="202"/>
      <c r="F13" s="202"/>
      <c r="G13" s="202"/>
      <c r="H13" s="142"/>
      <c r="I13" s="25"/>
      <c r="J13" s="25"/>
    </row>
    <row r="14" spans="1:10" ht="33.75" customHeight="1">
      <c r="A14" s="138"/>
      <c r="B14" s="201" t="s">
        <v>387</v>
      </c>
      <c r="C14" s="202"/>
      <c r="D14" s="202"/>
      <c r="E14" s="202"/>
      <c r="F14" s="202"/>
      <c r="G14" s="202"/>
      <c r="H14" s="142"/>
      <c r="I14" s="25"/>
      <c r="J14" s="25"/>
    </row>
    <row r="15" spans="1:10" ht="38.25" customHeight="1">
      <c r="A15" s="109" t="s">
        <v>306</v>
      </c>
      <c r="B15" s="141" t="s">
        <v>732</v>
      </c>
      <c r="C15" s="141"/>
      <c r="D15" s="141"/>
      <c r="E15" s="141"/>
      <c r="F15" s="141"/>
      <c r="G15" s="141"/>
      <c r="H15" s="141"/>
      <c r="I15" s="25"/>
      <c r="J15" s="25"/>
    </row>
    <row r="16" spans="1:10" ht="38.25" customHeight="1">
      <c r="A16" s="106"/>
      <c r="B16" s="107"/>
      <c r="C16" s="107"/>
      <c r="D16" s="107"/>
      <c r="E16" s="107"/>
      <c r="F16" s="107"/>
      <c r="G16" s="25"/>
      <c r="H16" s="25"/>
      <c r="I16" s="25"/>
      <c r="J16" s="25"/>
    </row>
    <row r="17" spans="1:11" ht="38.25" customHeight="1">
      <c r="A17" s="106"/>
      <c r="B17" s="107"/>
      <c r="C17" s="107"/>
      <c r="D17" s="107"/>
      <c r="E17" s="107"/>
      <c r="F17" s="107"/>
      <c r="G17" s="25"/>
      <c r="H17" s="25"/>
      <c r="I17" s="25"/>
      <c r="J17" s="25"/>
    </row>
    <row r="18" spans="1:11" ht="134.1" customHeight="1">
      <c r="A18" s="106"/>
      <c r="B18" s="107"/>
      <c r="C18" s="107"/>
      <c r="D18" s="107"/>
      <c r="E18" s="107"/>
      <c r="F18" s="107"/>
      <c r="G18" s="25"/>
      <c r="H18" s="25"/>
      <c r="I18" s="25"/>
      <c r="J18" s="25"/>
    </row>
    <row r="19" spans="1:11" ht="36.75" customHeight="1">
      <c r="A19" s="138" t="s">
        <v>307</v>
      </c>
      <c r="B19" s="141" t="s">
        <v>13</v>
      </c>
      <c r="C19" s="141"/>
      <c r="D19" s="141"/>
      <c r="E19" s="141"/>
      <c r="F19" s="141"/>
      <c r="G19" s="141"/>
      <c r="H19" s="141"/>
      <c r="I19" s="25"/>
      <c r="J19" s="25"/>
    </row>
    <row r="20" spans="1:11" ht="24.75" customHeight="1">
      <c r="A20" s="138"/>
      <c r="B20" s="22" t="s">
        <v>14</v>
      </c>
      <c r="C20" s="19" t="s">
        <v>310</v>
      </c>
      <c r="D20" s="19" t="s">
        <v>311</v>
      </c>
      <c r="E20" s="19" t="s">
        <v>312</v>
      </c>
      <c r="F20" s="19" t="s">
        <v>313</v>
      </c>
      <c r="G20" s="19" t="s">
        <v>44</v>
      </c>
      <c r="H20" s="19" t="s">
        <v>45</v>
      </c>
      <c r="I20" s="25"/>
      <c r="J20" s="25"/>
    </row>
    <row r="21" spans="1:11" ht="27" customHeight="1">
      <c r="A21" s="5" t="s">
        <v>314</v>
      </c>
      <c r="B21" s="20">
        <f>B22+B23+B24+B25</f>
        <v>95679.6</v>
      </c>
      <c r="C21" s="20">
        <f>C22+C23+C24+C25</f>
        <v>20073.499999999996</v>
      </c>
      <c r="D21" s="20">
        <f t="shared" ref="D21:H21" si="0">D22+D23+D24+D25</f>
        <v>28919.199999999997</v>
      </c>
      <c r="E21" s="20">
        <f t="shared" si="0"/>
        <v>31459.699999999997</v>
      </c>
      <c r="F21" s="20">
        <f t="shared" si="0"/>
        <v>11181.3</v>
      </c>
      <c r="G21" s="20">
        <f t="shared" si="0"/>
        <v>2022.9999999999998</v>
      </c>
      <c r="H21" s="20">
        <f t="shared" si="0"/>
        <v>2022.8999999999999</v>
      </c>
      <c r="I21" s="25"/>
      <c r="J21" s="25"/>
    </row>
    <row r="22" spans="1:11" ht="48.95" customHeight="1">
      <c r="A22" s="111" t="s">
        <v>315</v>
      </c>
      <c r="B22" s="20">
        <f>C22+D22+E22+F22+G22+H22</f>
        <v>20032.099999999999</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2564.5</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130"/>
      <c r="J22" s="130"/>
      <c r="K22" s="48"/>
    </row>
    <row r="23" spans="1:11" ht="50.45" customHeight="1">
      <c r="A23" s="5" t="s">
        <v>18</v>
      </c>
      <c r="B23" s="20">
        <f t="shared" ref="B23:B25" si="1">C23+D23+E23+F23+G23+H23</f>
        <v>45983</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v>
      </c>
      <c r="I23" s="130"/>
      <c r="J23" s="25"/>
    </row>
    <row r="24" spans="1:11" ht="36" customHeight="1">
      <c r="A24" s="114" t="s">
        <v>388</v>
      </c>
      <c r="B24" s="20">
        <f t="shared" si="1"/>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c r="A25" s="5" t="s">
        <v>19</v>
      </c>
      <c r="B25" s="20">
        <f t="shared" si="1"/>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c r="A26" s="133" t="s">
        <v>316</v>
      </c>
      <c r="B26" s="223" t="s">
        <v>114</v>
      </c>
      <c r="C26" s="224"/>
      <c r="D26" s="224"/>
      <c r="E26" s="224"/>
      <c r="F26" s="224"/>
      <c r="G26" s="224"/>
      <c r="H26" s="225"/>
      <c r="I26" s="25"/>
      <c r="J26" s="25"/>
    </row>
    <row r="27" spans="1:11" ht="35.450000000000003" customHeight="1">
      <c r="A27" s="134"/>
      <c r="B27" s="223" t="s">
        <v>115</v>
      </c>
      <c r="C27" s="224"/>
      <c r="D27" s="224"/>
      <c r="E27" s="224"/>
      <c r="F27" s="224"/>
      <c r="G27" s="224"/>
      <c r="H27" s="225"/>
      <c r="I27" s="25"/>
      <c r="J27" s="25"/>
    </row>
    <row r="28" spans="1:11" ht="36.950000000000003" customHeight="1">
      <c r="A28" s="134"/>
      <c r="B28" s="223" t="s">
        <v>116</v>
      </c>
      <c r="C28" s="224"/>
      <c r="D28" s="224"/>
      <c r="E28" s="224"/>
      <c r="F28" s="224"/>
      <c r="G28" s="224"/>
      <c r="H28" s="225"/>
      <c r="I28" s="25"/>
      <c r="J28" s="25"/>
    </row>
    <row r="29" spans="1:11" ht="21.95" customHeight="1">
      <c r="A29" s="134"/>
      <c r="B29" s="223" t="s">
        <v>389</v>
      </c>
      <c r="C29" s="224"/>
      <c r="D29" s="224"/>
      <c r="E29" s="224"/>
      <c r="F29" s="224"/>
      <c r="G29" s="224"/>
      <c r="H29" s="225"/>
      <c r="I29" s="25"/>
      <c r="J29" s="25"/>
    </row>
    <row r="30" spans="1:11" ht="24.95" customHeight="1">
      <c r="A30" s="134"/>
      <c r="B30" s="223" t="s">
        <v>390</v>
      </c>
      <c r="C30" s="224"/>
      <c r="D30" s="224"/>
      <c r="E30" s="224"/>
      <c r="F30" s="224"/>
      <c r="G30" s="224"/>
      <c r="H30" s="225"/>
      <c r="I30" s="25"/>
      <c r="J30" s="25"/>
    </row>
    <row r="31" spans="1:11" ht="30.95" customHeight="1">
      <c r="A31" s="135"/>
      <c r="B31" s="223" t="s">
        <v>391</v>
      </c>
      <c r="C31" s="224"/>
      <c r="D31" s="224"/>
      <c r="E31" s="224"/>
      <c r="F31" s="224"/>
      <c r="G31" s="224"/>
      <c r="H31" s="225"/>
      <c r="I31" s="25"/>
      <c r="J31" s="25"/>
    </row>
    <row r="32" spans="1:11">
      <c r="A32" s="25"/>
      <c r="B32" s="25"/>
      <c r="C32" s="25"/>
      <c r="D32" s="25"/>
      <c r="E32" s="25"/>
      <c r="F32" s="25"/>
      <c r="G32" s="25"/>
      <c r="H32" s="25"/>
      <c r="I32" s="25"/>
      <c r="J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row r="53" spans="1:10">
      <c r="A53" s="25"/>
      <c r="B53" s="25"/>
      <c r="C53" s="25"/>
      <c r="D53" s="25"/>
      <c r="E53" s="25"/>
      <c r="F53" s="25"/>
      <c r="G53" s="25"/>
      <c r="H53" s="25"/>
      <c r="I53" s="25"/>
      <c r="J53" s="25"/>
    </row>
    <row r="54" spans="1:10">
      <c r="A54" s="25"/>
      <c r="B54" s="25"/>
      <c r="C54" s="25"/>
      <c r="D54" s="25"/>
      <c r="E54" s="25"/>
      <c r="F54" s="25"/>
      <c r="G54" s="25"/>
      <c r="H54" s="25"/>
      <c r="I54" s="25"/>
      <c r="J54" s="25"/>
    </row>
    <row r="55" spans="1:10">
      <c r="A55" s="25"/>
      <c r="B55" s="25"/>
      <c r="C55" s="25"/>
      <c r="D55" s="25"/>
      <c r="E55" s="25"/>
      <c r="F55" s="25"/>
      <c r="G55" s="25"/>
      <c r="H55" s="25"/>
      <c r="I55" s="25"/>
      <c r="J55" s="25"/>
    </row>
    <row r="56" spans="1:10">
      <c r="A56" s="25"/>
      <c r="B56" s="25"/>
      <c r="C56" s="25"/>
      <c r="D56" s="25"/>
      <c r="E56" s="25"/>
      <c r="F56" s="25"/>
      <c r="G56" s="25"/>
      <c r="H56" s="25"/>
      <c r="I56" s="25"/>
      <c r="J56" s="25"/>
    </row>
    <row r="57" spans="1:10">
      <c r="A57" s="25"/>
      <c r="B57" s="25"/>
      <c r="C57" s="25"/>
      <c r="D57" s="25"/>
      <c r="E57" s="25"/>
      <c r="F57" s="25"/>
      <c r="G57" s="25"/>
      <c r="H57" s="25"/>
      <c r="I57" s="25"/>
      <c r="J57" s="25"/>
    </row>
    <row r="58" spans="1:10">
      <c r="A58" s="25"/>
      <c r="B58" s="25"/>
      <c r="C58" s="25"/>
      <c r="D58" s="25"/>
      <c r="E58" s="25"/>
      <c r="F58" s="25"/>
      <c r="G58" s="25"/>
      <c r="H58" s="25"/>
      <c r="I58" s="25"/>
      <c r="J58" s="25"/>
    </row>
    <row r="59" spans="1:10">
      <c r="A59" s="25"/>
      <c r="B59" s="25"/>
      <c r="C59" s="25"/>
      <c r="D59" s="25"/>
      <c r="E59" s="25"/>
      <c r="F59" s="25"/>
      <c r="G59" s="25"/>
      <c r="H59" s="25"/>
      <c r="I59" s="25"/>
      <c r="J59" s="25"/>
    </row>
    <row r="60" spans="1:10">
      <c r="A60" s="25"/>
      <c r="B60" s="25"/>
      <c r="C60" s="25"/>
      <c r="D60" s="25"/>
      <c r="E60" s="25"/>
      <c r="F60" s="25"/>
      <c r="G60" s="25"/>
      <c r="H60" s="25"/>
      <c r="I60" s="25"/>
      <c r="J60" s="25"/>
    </row>
    <row r="61" spans="1:10">
      <c r="A61" s="25"/>
      <c r="B61" s="25"/>
      <c r="C61" s="25"/>
      <c r="D61" s="25"/>
      <c r="E61" s="25"/>
      <c r="F61" s="25"/>
      <c r="G61" s="25"/>
      <c r="H61" s="25"/>
      <c r="I61" s="25"/>
      <c r="J61" s="25"/>
    </row>
    <row r="62" spans="1:10">
      <c r="A62" s="25"/>
      <c r="B62" s="25"/>
      <c r="C62" s="25"/>
      <c r="D62" s="25"/>
      <c r="E62" s="25"/>
      <c r="F62" s="25"/>
      <c r="G62" s="25"/>
      <c r="H62" s="25"/>
      <c r="I62" s="25"/>
      <c r="J62" s="25"/>
    </row>
    <row r="63" spans="1:10">
      <c r="A63" s="25"/>
      <c r="B63" s="25"/>
      <c r="C63" s="25"/>
      <c r="D63" s="25"/>
      <c r="E63" s="25"/>
      <c r="F63" s="25"/>
      <c r="G63" s="25"/>
      <c r="H63" s="25"/>
      <c r="I63" s="25"/>
      <c r="J63" s="25"/>
    </row>
    <row r="64" spans="1:10">
      <c r="A64" s="25"/>
      <c r="B64" s="25"/>
      <c r="C64" s="25"/>
      <c r="D64" s="25"/>
      <c r="E64" s="25"/>
      <c r="F64" s="25"/>
      <c r="G64" s="25"/>
      <c r="H64" s="25"/>
      <c r="I64" s="25"/>
      <c r="J64" s="25"/>
    </row>
    <row r="65" spans="1:10">
      <c r="A65" s="25"/>
      <c r="B65" s="25"/>
      <c r="C65" s="25"/>
      <c r="D65" s="25"/>
      <c r="E65" s="25"/>
      <c r="F65" s="25"/>
      <c r="G65" s="25"/>
      <c r="H65" s="25"/>
      <c r="I65" s="25"/>
      <c r="J65" s="25"/>
    </row>
    <row r="66" spans="1:10">
      <c r="A66" s="25"/>
      <c r="B66" s="25"/>
      <c r="C66" s="25"/>
      <c r="D66" s="25"/>
      <c r="E66" s="25"/>
      <c r="F66" s="25"/>
      <c r="G66" s="25"/>
      <c r="H66" s="25"/>
      <c r="I66" s="25"/>
      <c r="J66" s="25"/>
    </row>
    <row r="67" spans="1:10">
      <c r="A67" s="25"/>
      <c r="B67" s="25"/>
      <c r="C67" s="25"/>
      <c r="D67" s="25"/>
      <c r="E67" s="25"/>
      <c r="F67" s="25"/>
      <c r="G67" s="25"/>
      <c r="H67" s="25"/>
      <c r="I67" s="25"/>
      <c r="J67" s="25"/>
    </row>
    <row r="68" spans="1:10">
      <c r="A68" s="25"/>
      <c r="B68" s="25"/>
      <c r="C68" s="25"/>
      <c r="D68" s="25"/>
      <c r="E68" s="25"/>
      <c r="F68" s="25"/>
      <c r="G68" s="25"/>
      <c r="H68" s="25"/>
      <c r="I68" s="25"/>
      <c r="J68" s="25"/>
    </row>
    <row r="69" spans="1:10">
      <c r="A69" s="25"/>
      <c r="B69" s="25"/>
      <c r="C69" s="25"/>
      <c r="D69" s="25"/>
      <c r="E69" s="25"/>
      <c r="F69" s="25"/>
      <c r="G69" s="25"/>
      <c r="H69" s="25"/>
      <c r="I69" s="25"/>
      <c r="J69" s="25"/>
    </row>
    <row r="70" spans="1:10">
      <c r="A70" s="25"/>
      <c r="B70" s="25"/>
      <c r="C70" s="25"/>
      <c r="D70" s="25"/>
      <c r="E70" s="25"/>
      <c r="F70" s="25"/>
      <c r="G70" s="25"/>
      <c r="H70" s="25"/>
      <c r="I70" s="25"/>
      <c r="J70" s="25"/>
    </row>
    <row r="71" spans="1:10">
      <c r="A71" s="25"/>
      <c r="B71" s="25"/>
      <c r="C71" s="25"/>
      <c r="D71" s="25"/>
      <c r="E71" s="25"/>
      <c r="F71" s="25"/>
      <c r="G71" s="25"/>
      <c r="H71" s="25"/>
      <c r="I71" s="25"/>
      <c r="J71" s="25"/>
    </row>
    <row r="72" spans="1:10">
      <c r="A72" s="25"/>
      <c r="B72" s="25"/>
      <c r="C72" s="25"/>
      <c r="D72" s="25"/>
      <c r="E72" s="25"/>
      <c r="F72" s="25"/>
      <c r="G72" s="25"/>
      <c r="H72" s="25"/>
      <c r="I72" s="25"/>
      <c r="J72" s="25"/>
    </row>
    <row r="73" spans="1:10">
      <c r="A73" s="25"/>
      <c r="B73" s="25"/>
      <c r="C73" s="25"/>
      <c r="D73" s="25"/>
      <c r="E73" s="25"/>
      <c r="F73" s="25"/>
      <c r="G73" s="25"/>
      <c r="H73" s="25"/>
      <c r="I73" s="25"/>
      <c r="J73" s="25"/>
    </row>
    <row r="74" spans="1:10">
      <c r="A74" s="25"/>
      <c r="B74" s="25"/>
      <c r="C74" s="25"/>
      <c r="D74" s="25"/>
      <c r="E74" s="25"/>
      <c r="F74" s="25"/>
      <c r="G74" s="25"/>
      <c r="H74" s="25"/>
      <c r="I74" s="25"/>
      <c r="J74" s="25"/>
    </row>
    <row r="75" spans="1:10">
      <c r="A75" s="25"/>
      <c r="B75" s="25"/>
      <c r="C75" s="25"/>
      <c r="D75" s="25"/>
      <c r="E75" s="25"/>
      <c r="F75" s="25"/>
      <c r="G75" s="25"/>
      <c r="H75" s="25"/>
      <c r="I75" s="25"/>
      <c r="J75" s="25"/>
    </row>
    <row r="76" spans="1:10">
      <c r="A76" s="25"/>
      <c r="B76" s="25"/>
      <c r="C76" s="25"/>
      <c r="D76" s="25"/>
      <c r="E76" s="25"/>
      <c r="F76" s="25"/>
      <c r="G76" s="25"/>
      <c r="H76" s="25"/>
      <c r="I76" s="25"/>
      <c r="J76" s="25"/>
    </row>
    <row r="77" spans="1:10">
      <c r="A77" s="25"/>
      <c r="B77" s="25"/>
      <c r="C77" s="25"/>
      <c r="D77" s="25"/>
      <c r="E77" s="25"/>
      <c r="F77" s="25"/>
      <c r="G77" s="25"/>
      <c r="H77" s="25"/>
      <c r="I77" s="25"/>
      <c r="J77" s="25"/>
    </row>
    <row r="78" spans="1:10">
      <c r="A78" s="25"/>
      <c r="B78" s="25"/>
      <c r="C78" s="25"/>
      <c r="D78" s="25"/>
      <c r="E78" s="25"/>
      <c r="F78" s="25"/>
      <c r="G78" s="25"/>
      <c r="H78" s="25"/>
      <c r="I78" s="25"/>
      <c r="J78" s="25"/>
    </row>
    <row r="79" spans="1:10">
      <c r="A79" s="25"/>
      <c r="B79" s="25"/>
      <c r="C79" s="25"/>
      <c r="D79" s="25"/>
      <c r="E79" s="25"/>
      <c r="F79" s="25"/>
      <c r="G79" s="25"/>
      <c r="H79" s="25"/>
      <c r="I79" s="25"/>
      <c r="J79" s="25"/>
    </row>
  </sheetData>
  <mergeCells count="26">
    <mergeCell ref="B27:H27"/>
    <mergeCell ref="B28:H28"/>
    <mergeCell ref="B29:H29"/>
    <mergeCell ref="B30:H30"/>
    <mergeCell ref="B31:H31"/>
    <mergeCell ref="B14:H14"/>
    <mergeCell ref="B15:H15"/>
    <mergeCell ref="B19:H19"/>
    <mergeCell ref="B26:H26"/>
    <mergeCell ref="B13:H13"/>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s>
  <printOptions horizontalCentered="1"/>
  <pageMargins left="0.39370078740157483" right="0.39370078740157483" top="0.39370078740157483" bottom="0.39370078740157483" header="0.31496062992125984" footer="0.31496062992125984"/>
  <pageSetup paperSize="9" scale="88"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sheetPr>
    <pageSetUpPr fitToPage="1"/>
  </sheetPr>
  <dimension ref="A1:H14"/>
  <sheetViews>
    <sheetView zoomScale="90" zoomScaleNormal="90" workbookViewId="0">
      <selection activeCell="B4" sqref="B4:H4"/>
    </sheetView>
  </sheetViews>
  <sheetFormatPr defaultRowHeight="14.25"/>
  <cols>
    <col min="1" max="1" width="33.5" customWidth="1"/>
    <col min="2" max="2" width="14.5" customWidth="1"/>
    <col min="3" max="4" width="11.5" customWidth="1"/>
    <col min="5" max="6" width="10.875" customWidth="1"/>
    <col min="7" max="7" width="9.5" customWidth="1"/>
    <col min="8" max="8" width="9.875" customWidth="1"/>
  </cols>
  <sheetData>
    <row r="1" spans="1:8" ht="33.75" customHeight="1">
      <c r="A1" s="177" t="s">
        <v>298</v>
      </c>
      <c r="B1" s="177"/>
      <c r="C1" s="177"/>
      <c r="D1" s="177"/>
      <c r="E1" s="177"/>
      <c r="F1" s="177"/>
    </row>
    <row r="2" spans="1:8" ht="27" customHeight="1">
      <c r="A2" s="14" t="s">
        <v>299</v>
      </c>
      <c r="B2" s="198" t="s">
        <v>62</v>
      </c>
      <c r="C2" s="199"/>
      <c r="D2" s="199"/>
      <c r="E2" s="199"/>
      <c r="F2" s="199"/>
      <c r="G2" s="199"/>
      <c r="H2" s="200"/>
    </row>
    <row r="3" spans="1:8" ht="47.45" customHeight="1">
      <c r="A3" s="5" t="s">
        <v>300</v>
      </c>
      <c r="B3" s="220" t="s">
        <v>392</v>
      </c>
      <c r="C3" s="221"/>
      <c r="D3" s="221"/>
      <c r="E3" s="221"/>
      <c r="F3" s="221"/>
      <c r="G3" s="221"/>
      <c r="H3" s="222"/>
    </row>
    <row r="4" spans="1:8" ht="48" customHeight="1">
      <c r="A4" s="5" t="s">
        <v>302</v>
      </c>
      <c r="B4" s="206" t="s">
        <v>756</v>
      </c>
      <c r="C4" s="207"/>
      <c r="D4" s="207"/>
      <c r="E4" s="207"/>
      <c r="F4" s="207"/>
      <c r="G4" s="207"/>
      <c r="H4" s="208"/>
    </row>
    <row r="5" spans="1:8" ht="39.950000000000003" customHeight="1">
      <c r="A5" s="111" t="s">
        <v>8</v>
      </c>
      <c r="B5" s="220" t="s">
        <v>337</v>
      </c>
      <c r="C5" s="221"/>
      <c r="D5" s="221"/>
      <c r="E5" s="221"/>
      <c r="F5" s="221"/>
      <c r="G5" s="221"/>
      <c r="H5" s="222"/>
    </row>
    <row r="6" spans="1:8" ht="66.599999999999994" customHeight="1">
      <c r="A6" s="5" t="s">
        <v>305</v>
      </c>
      <c r="B6" s="220" t="s">
        <v>393</v>
      </c>
      <c r="C6" s="221"/>
      <c r="D6" s="221"/>
      <c r="E6" s="221"/>
      <c r="F6" s="221"/>
      <c r="G6" s="221"/>
      <c r="H6" s="222"/>
    </row>
    <row r="7" spans="1:8" ht="37.5" customHeight="1">
      <c r="A7" s="5" t="s">
        <v>306</v>
      </c>
      <c r="B7" s="191" t="s">
        <v>735</v>
      </c>
      <c r="C7" s="192"/>
      <c r="D7" s="192"/>
      <c r="E7" s="192"/>
      <c r="F7" s="192"/>
      <c r="G7" s="192"/>
      <c r="H7" s="193"/>
    </row>
    <row r="8" spans="1:8" ht="22.5" customHeight="1">
      <c r="A8" s="138" t="s">
        <v>307</v>
      </c>
      <c r="B8" s="191" t="s">
        <v>13</v>
      </c>
      <c r="C8" s="192"/>
      <c r="D8" s="192"/>
      <c r="E8" s="192"/>
      <c r="F8" s="192"/>
      <c r="G8" s="192"/>
      <c r="H8" s="193"/>
    </row>
    <row r="9" spans="1:8" ht="29.25" customHeight="1">
      <c r="A9" s="138"/>
      <c r="B9" s="22" t="s">
        <v>14</v>
      </c>
      <c r="C9" s="19" t="s">
        <v>310</v>
      </c>
      <c r="D9" s="19" t="s">
        <v>311</v>
      </c>
      <c r="E9" s="19" t="s">
        <v>312</v>
      </c>
      <c r="F9" s="19" t="s">
        <v>313</v>
      </c>
      <c r="G9" s="19" t="s">
        <v>44</v>
      </c>
      <c r="H9" s="19" t="s">
        <v>45</v>
      </c>
    </row>
    <row r="10" spans="1:8" ht="23.25" customHeight="1">
      <c r="A10" s="5" t="s">
        <v>314</v>
      </c>
      <c r="B10" s="20">
        <f>B11+B12</f>
        <v>170240.2</v>
      </c>
      <c r="C10" s="20">
        <f>C11+C12</f>
        <v>21246.799999999999</v>
      </c>
      <c r="D10" s="20">
        <f t="shared" ref="D10:H10" si="0">D11+D12</f>
        <v>22739.1</v>
      </c>
      <c r="E10" s="20">
        <f t="shared" si="0"/>
        <v>29869</v>
      </c>
      <c r="F10" s="20">
        <f t="shared" si="0"/>
        <v>34560.300000000003</v>
      </c>
      <c r="G10" s="20">
        <f t="shared" si="0"/>
        <v>28118.799999999999</v>
      </c>
      <c r="H10" s="20">
        <f t="shared" si="0"/>
        <v>33706.199999999997</v>
      </c>
    </row>
    <row r="11" spans="1:8" ht="54" customHeight="1">
      <c r="A11" s="5" t="s">
        <v>315</v>
      </c>
      <c r="B11" s="20">
        <f>C11+D11+E11+F11+G11+H11</f>
        <v>170240.2</v>
      </c>
      <c r="C11" s="21">
        <f>'Приложение №21 (ПП9)'!G10</f>
        <v>21246.799999999999</v>
      </c>
      <c r="D11" s="21">
        <f>'Приложение №21 (ПП9)'!H10</f>
        <v>22739.1</v>
      </c>
      <c r="E11" s="21">
        <f>'Приложение №21 (ПП9)'!I10</f>
        <v>29869</v>
      </c>
      <c r="F11" s="21">
        <f>'Приложение №21 (ПП9)'!J10</f>
        <v>34560.300000000003</v>
      </c>
      <c r="G11" s="21">
        <f>'Приложение №21 (ПП9)'!K10</f>
        <v>28118.799999999999</v>
      </c>
      <c r="H11" s="21">
        <f>'Приложение №21 (ПП9)'!L10</f>
        <v>33706.199999999997</v>
      </c>
    </row>
    <row r="12" spans="1:8" ht="45" customHeight="1">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c r="A13" s="138" t="s">
        <v>316</v>
      </c>
      <c r="B13" s="226" t="s">
        <v>394</v>
      </c>
      <c r="C13" s="226"/>
      <c r="D13" s="226"/>
      <c r="E13" s="226"/>
      <c r="F13" s="226"/>
      <c r="G13" s="226"/>
      <c r="H13" s="226"/>
    </row>
    <row r="14" spans="1:8" ht="19.5" customHeight="1">
      <c r="A14" s="138"/>
      <c r="B14" s="226" t="s">
        <v>395</v>
      </c>
      <c r="C14" s="226"/>
      <c r="D14" s="226"/>
      <c r="E14" s="226"/>
      <c r="F14" s="226"/>
      <c r="G14" s="226"/>
      <c r="H14" s="226"/>
    </row>
  </sheetData>
  <mergeCells count="12">
    <mergeCell ref="A13:A14"/>
    <mergeCell ref="A8:A9"/>
    <mergeCell ref="B13:H13"/>
    <mergeCell ref="B14:H14"/>
    <mergeCell ref="B7:H7"/>
    <mergeCell ref="B8:H8"/>
    <mergeCell ref="B6:H6"/>
    <mergeCell ref="A1:F1"/>
    <mergeCell ref="B2:H2"/>
    <mergeCell ref="B3:H3"/>
    <mergeCell ref="B4:H4"/>
    <mergeCell ref="B5:H5"/>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sheetPr>
    <pageSetUpPr fitToPage="1"/>
  </sheetPr>
  <dimension ref="A1:H22"/>
  <sheetViews>
    <sheetView zoomScale="90" zoomScaleNormal="90" workbookViewId="0">
      <selection activeCell="B6" sqref="B6:H6"/>
    </sheetView>
  </sheetViews>
  <sheetFormatPr defaultRowHeight="14.25"/>
  <cols>
    <col min="1" max="1" width="25.5" customWidth="1"/>
    <col min="2" max="2" width="16" customWidth="1"/>
    <col min="3" max="3" width="14.75" customWidth="1"/>
    <col min="4" max="5" width="12.875" customWidth="1"/>
    <col min="6" max="6" width="12.25" customWidth="1"/>
    <col min="7" max="7" width="11.5" customWidth="1"/>
    <col min="8" max="8" width="9.875" customWidth="1"/>
  </cols>
  <sheetData>
    <row r="1" spans="1:8" ht="18.75">
      <c r="A1" s="177" t="s">
        <v>298</v>
      </c>
      <c r="B1" s="177"/>
      <c r="C1" s="177"/>
      <c r="D1" s="177"/>
      <c r="E1" s="177"/>
      <c r="F1" s="177"/>
    </row>
    <row r="2" spans="1:8" ht="31.5">
      <c r="A2" s="14" t="s">
        <v>299</v>
      </c>
      <c r="B2" s="198" t="s">
        <v>396</v>
      </c>
      <c r="C2" s="199"/>
      <c r="D2" s="199"/>
      <c r="E2" s="199"/>
      <c r="F2" s="199"/>
      <c r="G2" s="199"/>
      <c r="H2" s="200"/>
    </row>
    <row r="3" spans="1:8" ht="97.5" customHeight="1">
      <c r="A3" s="5" t="s">
        <v>300</v>
      </c>
      <c r="B3" s="227" t="s">
        <v>397</v>
      </c>
      <c r="C3" s="228"/>
      <c r="D3" s="228"/>
      <c r="E3" s="228"/>
      <c r="F3" s="228"/>
      <c r="G3" s="228"/>
      <c r="H3" s="229"/>
    </row>
    <row r="4" spans="1:8" ht="36.75" customHeight="1">
      <c r="A4" s="5" t="s">
        <v>302</v>
      </c>
      <c r="B4" s="203" t="s">
        <v>757</v>
      </c>
      <c r="C4" s="204"/>
      <c r="D4" s="204"/>
      <c r="E4" s="204"/>
      <c r="F4" s="204"/>
      <c r="G4" s="204"/>
      <c r="H4" s="205"/>
    </row>
    <row r="5" spans="1:8" ht="31.5">
      <c r="A5" s="5" t="s">
        <v>8</v>
      </c>
      <c r="B5" s="203" t="s">
        <v>758</v>
      </c>
      <c r="C5" s="204"/>
      <c r="D5" s="204"/>
      <c r="E5" s="204"/>
      <c r="F5" s="204"/>
      <c r="G5" s="204"/>
      <c r="H5" s="205"/>
    </row>
    <row r="6" spans="1:8" ht="33" customHeight="1">
      <c r="A6" s="138" t="s">
        <v>305</v>
      </c>
      <c r="B6" s="230" t="s">
        <v>405</v>
      </c>
      <c r="C6" s="231"/>
      <c r="D6" s="231"/>
      <c r="E6" s="231"/>
      <c r="F6" s="231"/>
      <c r="G6" s="231"/>
      <c r="H6" s="232"/>
    </row>
    <row r="7" spans="1:8" ht="33.75" customHeight="1">
      <c r="A7" s="138"/>
      <c r="B7" s="230" t="s">
        <v>406</v>
      </c>
      <c r="C7" s="231"/>
      <c r="D7" s="231"/>
      <c r="E7" s="231"/>
      <c r="F7" s="231"/>
      <c r="G7" s="231"/>
      <c r="H7" s="232"/>
    </row>
    <row r="8" spans="1:8" ht="32.25" customHeight="1">
      <c r="A8" s="138"/>
      <c r="B8" s="230" t="s">
        <v>407</v>
      </c>
      <c r="C8" s="231"/>
      <c r="D8" s="231"/>
      <c r="E8" s="231"/>
      <c r="F8" s="231"/>
      <c r="G8" s="231"/>
      <c r="H8" s="232"/>
    </row>
    <row r="9" spans="1:8" ht="38.25" customHeight="1">
      <c r="A9" s="138"/>
      <c r="B9" s="230" t="s">
        <v>408</v>
      </c>
      <c r="C9" s="231"/>
      <c r="D9" s="231"/>
      <c r="E9" s="231"/>
      <c r="F9" s="231"/>
      <c r="G9" s="231"/>
      <c r="H9" s="232"/>
    </row>
    <row r="10" spans="1:8" ht="31.5">
      <c r="A10" s="5" t="s">
        <v>306</v>
      </c>
      <c r="B10" s="191" t="s">
        <v>734</v>
      </c>
      <c r="C10" s="192"/>
      <c r="D10" s="192"/>
      <c r="E10" s="192"/>
      <c r="F10" s="192"/>
      <c r="G10" s="192"/>
      <c r="H10" s="193"/>
    </row>
    <row r="11" spans="1:8" ht="32.25" customHeight="1">
      <c r="A11" s="138" t="s">
        <v>307</v>
      </c>
      <c r="B11" s="191" t="s">
        <v>13</v>
      </c>
      <c r="C11" s="192"/>
      <c r="D11" s="192"/>
      <c r="E11" s="192"/>
      <c r="F11" s="192"/>
      <c r="G11" s="192"/>
      <c r="H11" s="193"/>
    </row>
    <row r="12" spans="1:8" ht="39" customHeight="1">
      <c r="A12" s="138"/>
      <c r="B12" s="22" t="s">
        <v>14</v>
      </c>
      <c r="C12" s="19" t="s">
        <v>310</v>
      </c>
      <c r="D12" s="19" t="s">
        <v>311</v>
      </c>
      <c r="E12" s="19" t="s">
        <v>312</v>
      </c>
      <c r="F12" s="19" t="s">
        <v>313</v>
      </c>
      <c r="G12" s="19" t="s">
        <v>44</v>
      </c>
      <c r="H12" s="19" t="s">
        <v>45</v>
      </c>
    </row>
    <row r="13" spans="1:8" ht="15.7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c r="A15" s="5" t="s">
        <v>18</v>
      </c>
      <c r="B15" s="20">
        <f t="shared" ref="B15:B16" si="1">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15.75">
      <c r="A16" s="5" t="s">
        <v>398</v>
      </c>
      <c r="B16" s="20">
        <f t="shared" si="1"/>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c r="A17" s="138" t="s">
        <v>316</v>
      </c>
      <c r="B17" s="201" t="s">
        <v>399</v>
      </c>
      <c r="C17" s="202"/>
      <c r="D17" s="202"/>
      <c r="E17" s="202"/>
      <c r="F17" s="202"/>
      <c r="G17" s="202"/>
      <c r="H17" s="142"/>
    </row>
    <row r="18" spans="1:8" ht="22.5" customHeight="1">
      <c r="A18" s="138"/>
      <c r="B18" s="201" t="s">
        <v>400</v>
      </c>
      <c r="C18" s="202"/>
      <c r="D18" s="202"/>
      <c r="E18" s="202"/>
      <c r="F18" s="202"/>
      <c r="G18" s="202"/>
      <c r="H18" s="142"/>
    </row>
    <row r="19" spans="1:8" ht="47.25" customHeight="1">
      <c r="A19" s="138"/>
      <c r="B19" s="201" t="s">
        <v>401</v>
      </c>
      <c r="C19" s="202"/>
      <c r="D19" s="202"/>
      <c r="E19" s="202"/>
      <c r="F19" s="202"/>
      <c r="G19" s="202"/>
      <c r="H19" s="142"/>
    </row>
    <row r="20" spans="1:8" ht="19.5" customHeight="1">
      <c r="A20" s="138"/>
      <c r="B20" s="201" t="s">
        <v>402</v>
      </c>
      <c r="C20" s="202"/>
      <c r="D20" s="202"/>
      <c r="E20" s="202"/>
      <c r="F20" s="202"/>
      <c r="G20" s="202"/>
      <c r="H20" s="142"/>
    </row>
    <row r="21" spans="1:8" ht="51.75" customHeight="1">
      <c r="A21" s="138"/>
      <c r="B21" s="230" t="s">
        <v>403</v>
      </c>
      <c r="C21" s="231"/>
      <c r="D21" s="231"/>
      <c r="E21" s="231"/>
      <c r="F21" s="231"/>
      <c r="G21" s="231"/>
      <c r="H21" s="232"/>
    </row>
    <row r="22" spans="1:8" ht="66.95" customHeight="1">
      <c r="A22" s="138"/>
      <c r="B22" s="233" t="s">
        <v>404</v>
      </c>
      <c r="C22" s="234"/>
      <c r="D22" s="234"/>
      <c r="E22" s="234"/>
      <c r="F22" s="234"/>
      <c r="G22" s="234"/>
      <c r="H22" s="235"/>
    </row>
  </sheetData>
  <mergeCells count="20">
    <mergeCell ref="B8:H8"/>
    <mergeCell ref="B9:H9"/>
    <mergeCell ref="B10:H1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sheetPr>
    <pageSetUpPr fitToPage="1"/>
  </sheetPr>
  <dimension ref="A1:K14"/>
  <sheetViews>
    <sheetView topLeftCell="A5" zoomScale="80" zoomScaleNormal="80" workbookViewId="0">
      <selection activeCell="B8" sqref="B8:G8"/>
    </sheetView>
  </sheetViews>
  <sheetFormatPr defaultRowHeight="14.25"/>
  <cols>
    <col min="1" max="1" width="32.5" customWidth="1"/>
    <col min="2" max="3" width="15.75" customWidth="1"/>
    <col min="4" max="4" width="13.25" customWidth="1"/>
    <col min="5" max="5" width="13.5" customWidth="1"/>
    <col min="6" max="6" width="10.875" customWidth="1"/>
    <col min="7" max="7" width="10.5" customWidth="1"/>
  </cols>
  <sheetData>
    <row r="1" spans="1:11" ht="44.25" customHeight="1">
      <c r="A1" s="177" t="s">
        <v>298</v>
      </c>
      <c r="B1" s="177"/>
      <c r="C1" s="177"/>
      <c r="D1" s="177"/>
      <c r="E1" s="177"/>
      <c r="F1" s="24"/>
    </row>
    <row r="2" spans="1:11" ht="42" customHeight="1">
      <c r="A2" s="5" t="s">
        <v>299</v>
      </c>
      <c r="B2" s="237" t="s">
        <v>67</v>
      </c>
      <c r="C2" s="238"/>
      <c r="D2" s="238"/>
      <c r="E2" s="238"/>
      <c r="F2" s="238"/>
      <c r="G2" s="239"/>
    </row>
    <row r="3" spans="1:11" ht="48.95" customHeight="1">
      <c r="A3" s="5" t="s">
        <v>300</v>
      </c>
      <c r="B3" s="182" t="s">
        <v>409</v>
      </c>
      <c r="C3" s="183"/>
      <c r="D3" s="183"/>
      <c r="E3" s="183"/>
      <c r="F3" s="183"/>
      <c r="G3" s="184"/>
    </row>
    <row r="4" spans="1:11" ht="39.6" customHeight="1">
      <c r="A4" s="5" t="s">
        <v>302</v>
      </c>
      <c r="B4" s="182" t="s">
        <v>757</v>
      </c>
      <c r="C4" s="183"/>
      <c r="D4" s="183"/>
      <c r="E4" s="183"/>
      <c r="F4" s="183"/>
      <c r="G4" s="184"/>
    </row>
    <row r="5" spans="1:11" ht="39.950000000000003" customHeight="1">
      <c r="A5" s="5" t="s">
        <v>8</v>
      </c>
      <c r="B5" s="182" t="s">
        <v>337</v>
      </c>
      <c r="C5" s="183"/>
      <c r="D5" s="183"/>
      <c r="E5" s="183"/>
      <c r="F5" s="183"/>
      <c r="G5" s="184"/>
    </row>
    <row r="6" spans="1:11" ht="53.1" customHeight="1">
      <c r="A6" s="5" t="s">
        <v>305</v>
      </c>
      <c r="B6" s="182" t="s">
        <v>410</v>
      </c>
      <c r="C6" s="183"/>
      <c r="D6" s="183"/>
      <c r="E6" s="183"/>
      <c r="F6" s="183"/>
      <c r="G6" s="184"/>
    </row>
    <row r="7" spans="1:11" ht="33.6" customHeight="1">
      <c r="A7" s="5" t="s">
        <v>306</v>
      </c>
      <c r="B7" s="191" t="s">
        <v>733</v>
      </c>
      <c r="C7" s="192"/>
      <c r="D7" s="192"/>
      <c r="E7" s="192"/>
      <c r="F7" s="192"/>
      <c r="G7" s="193"/>
    </row>
    <row r="8" spans="1:11" ht="38.25" customHeight="1">
      <c r="A8" s="138" t="s">
        <v>307</v>
      </c>
      <c r="B8" s="191" t="s">
        <v>13</v>
      </c>
      <c r="C8" s="192"/>
      <c r="D8" s="192"/>
      <c r="E8" s="192"/>
      <c r="F8" s="192"/>
      <c r="G8" s="193"/>
    </row>
    <row r="9" spans="1:11" ht="30.75" customHeight="1">
      <c r="A9" s="138"/>
      <c r="B9" s="22" t="s">
        <v>14</v>
      </c>
      <c r="C9" s="19" t="s">
        <v>311</v>
      </c>
      <c r="D9" s="19" t="s">
        <v>312</v>
      </c>
      <c r="E9" s="19" t="s">
        <v>313</v>
      </c>
      <c r="F9" s="19" t="s">
        <v>44</v>
      </c>
      <c r="G9" s="19" t="s">
        <v>45</v>
      </c>
      <c r="K9" s="132"/>
    </row>
    <row r="10" spans="1:11" ht="38.25" customHeight="1">
      <c r="A10" s="5" t="s">
        <v>314</v>
      </c>
      <c r="B10" s="20">
        <f>B11+B12+B13</f>
        <v>18334.152539999999</v>
      </c>
      <c r="C10" s="20">
        <f>C11+C12+C13</f>
        <v>12968</v>
      </c>
      <c r="D10" s="20">
        <f t="shared" ref="D10:G10" si="0">D11+D12+D13</f>
        <v>349.1</v>
      </c>
      <c r="E10" s="20">
        <f t="shared" si="0"/>
        <v>253.95254</v>
      </c>
      <c r="F10" s="20">
        <f t="shared" si="0"/>
        <v>4763.1000000000004</v>
      </c>
      <c r="G10" s="20">
        <f t="shared" si="0"/>
        <v>0</v>
      </c>
    </row>
    <row r="11" spans="1:11" ht="57" customHeight="1">
      <c r="A11" s="5" t="s">
        <v>315</v>
      </c>
      <c r="B11" s="20">
        <f>C11+D11+E11+F11+G11</f>
        <v>1584.95254</v>
      </c>
      <c r="C11" s="21">
        <f>'Приложение №23 (ПП11)'!G10</f>
        <v>648.4</v>
      </c>
      <c r="D11" s="21">
        <f>'Приложение №23 (ПП11)'!H10</f>
        <v>349.1</v>
      </c>
      <c r="E11" s="21">
        <f>'Приложение №23 (ПП11)'!I10</f>
        <v>253.95254</v>
      </c>
      <c r="F11" s="21">
        <f>'Приложение №23 (ПП11)'!J10</f>
        <v>333.5</v>
      </c>
      <c r="G11" s="21">
        <f>'Приложение №23 (ПП11)'!K10</f>
        <v>0</v>
      </c>
    </row>
    <row r="12" spans="1:11" ht="44.25" customHeight="1">
      <c r="A12" s="5" t="s">
        <v>18</v>
      </c>
      <c r="B12" s="20">
        <f>C12+D12+E12+F12+G12</f>
        <v>16749.2</v>
      </c>
      <c r="C12" s="21">
        <f>'Приложение №23 (ПП11)'!G11</f>
        <v>12319.6</v>
      </c>
      <c r="D12" s="21">
        <f>'Приложение №23 (ПП11)'!H11</f>
        <v>0</v>
      </c>
      <c r="E12" s="21">
        <f>'Приложение №23 (ПП11)'!I11</f>
        <v>0</v>
      </c>
      <c r="F12" s="21">
        <f>'Приложение №23 (ПП11)'!J11</f>
        <v>4429.6000000000004</v>
      </c>
      <c r="G12" s="21">
        <f>'Приложение №23 (ПП11)'!K11</f>
        <v>0</v>
      </c>
    </row>
    <row r="13" spans="1:11" ht="48" customHeight="1">
      <c r="A13" s="5" t="s">
        <v>398</v>
      </c>
      <c r="B13" s="20">
        <f t="shared" ref="B13" si="1">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c r="A14" s="110" t="s">
        <v>316</v>
      </c>
      <c r="B14" s="236" t="s">
        <v>411</v>
      </c>
      <c r="C14" s="236"/>
      <c r="D14" s="236"/>
      <c r="E14" s="236"/>
      <c r="F14" s="236"/>
      <c r="G14" s="236"/>
    </row>
  </sheetData>
  <mergeCells count="10">
    <mergeCell ref="B8:G8"/>
    <mergeCell ref="B14:G14"/>
    <mergeCell ref="A1:E1"/>
    <mergeCell ref="A8:A9"/>
    <mergeCell ref="B2:G2"/>
    <mergeCell ref="B3:G3"/>
    <mergeCell ref="B4:G4"/>
    <mergeCell ref="B5:G5"/>
    <mergeCell ref="B6:G6"/>
    <mergeCell ref="B7:G7"/>
  </mergeCells>
  <printOptions horizontalCentered="1"/>
  <pageMargins left="0.39370078740157483" right="0.39370078740157483" top="0.39370078740157483" bottom="0.39370078740157483" header="0.31496062992125984" footer="0.31496062992125984"/>
  <pageSetup paperSize="9" scale="85"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sheetPr>
    <pageSetUpPr fitToPage="1"/>
  </sheetPr>
  <dimension ref="A1:P21"/>
  <sheetViews>
    <sheetView topLeftCell="A18" zoomScale="80" zoomScaleNormal="80" workbookViewId="0">
      <selection activeCell="C17" sqref="C17:C21"/>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9.125" customWidth="1"/>
    <col min="10" max="10" width="8.875" customWidth="1"/>
    <col min="11" max="11" width="9.5" customWidth="1"/>
    <col min="12" max="13" width="8.75" customWidth="1"/>
    <col min="16" max="16" width="17.375" customWidth="1"/>
  </cols>
  <sheetData>
    <row r="1" spans="1:16" ht="45" customHeight="1">
      <c r="F1" s="26"/>
      <c r="G1" s="26"/>
      <c r="H1" s="26"/>
      <c r="I1" s="26"/>
      <c r="J1" s="243" t="s">
        <v>412</v>
      </c>
      <c r="K1" s="243"/>
      <c r="L1" s="243"/>
      <c r="M1" s="243"/>
      <c r="N1" s="26"/>
      <c r="O1" s="26"/>
      <c r="P1" s="26"/>
    </row>
    <row r="2" spans="1:16" ht="18.75">
      <c r="A2" s="245" t="s">
        <v>316</v>
      </c>
      <c r="B2" s="245"/>
      <c r="C2" s="245"/>
      <c r="D2" s="245"/>
      <c r="E2" s="245"/>
      <c r="F2" s="245"/>
      <c r="G2" s="245"/>
      <c r="H2" s="245"/>
      <c r="I2" s="245"/>
      <c r="J2" s="245"/>
      <c r="K2" s="245"/>
      <c r="L2" s="245"/>
      <c r="M2" s="245"/>
    </row>
    <row r="3" spans="1:16" ht="18.75">
      <c r="A3" s="246" t="s">
        <v>414</v>
      </c>
      <c r="B3" s="246"/>
      <c r="C3" s="246"/>
      <c r="D3" s="246"/>
      <c r="E3" s="246"/>
      <c r="F3" s="246"/>
      <c r="G3" s="246"/>
      <c r="H3" s="246"/>
      <c r="I3" s="246"/>
      <c r="J3" s="246"/>
      <c r="K3" s="246"/>
      <c r="L3" s="246"/>
      <c r="M3" s="246"/>
    </row>
    <row r="4" spans="1:16" ht="22.5">
      <c r="A4" s="247" t="s">
        <v>413</v>
      </c>
      <c r="B4" s="247"/>
      <c r="C4" s="247"/>
      <c r="D4" s="247"/>
      <c r="E4" s="247"/>
      <c r="F4" s="247"/>
      <c r="G4" s="247"/>
      <c r="H4" s="247"/>
      <c r="I4" s="247"/>
      <c r="J4" s="247"/>
      <c r="K4" s="247"/>
      <c r="L4" s="247"/>
      <c r="M4" s="247"/>
    </row>
    <row r="5" spans="1:16" ht="64.5" customHeight="1">
      <c r="A5" s="244" t="s">
        <v>415</v>
      </c>
      <c r="B5" s="244" t="s">
        <v>416</v>
      </c>
      <c r="C5" s="244" t="s">
        <v>417</v>
      </c>
      <c r="D5" s="244"/>
      <c r="E5" s="244" t="s">
        <v>418</v>
      </c>
      <c r="F5" s="244" t="s">
        <v>419</v>
      </c>
      <c r="G5" s="244" t="s">
        <v>420</v>
      </c>
      <c r="H5" s="244" t="s">
        <v>421</v>
      </c>
      <c r="I5" s="244"/>
      <c r="J5" s="244"/>
      <c r="K5" s="244"/>
      <c r="L5" s="244"/>
      <c r="M5" s="244"/>
      <c r="N5" s="244"/>
      <c r="O5" s="244"/>
    </row>
    <row r="6" spans="1:16" ht="81" customHeight="1">
      <c r="A6" s="244"/>
      <c r="B6" s="244"/>
      <c r="C6" s="16" t="s">
        <v>422</v>
      </c>
      <c r="D6" s="16" t="s">
        <v>423</v>
      </c>
      <c r="E6" s="244"/>
      <c r="F6" s="244"/>
      <c r="G6" s="244"/>
      <c r="H6" s="16" t="s">
        <v>308</v>
      </c>
      <c r="I6" s="16" t="s">
        <v>309</v>
      </c>
      <c r="J6" s="16" t="s">
        <v>310</v>
      </c>
      <c r="K6" s="16" t="s">
        <v>311</v>
      </c>
      <c r="L6" s="16" t="s">
        <v>312</v>
      </c>
      <c r="M6" s="16" t="s">
        <v>313</v>
      </c>
      <c r="N6" s="55" t="s">
        <v>44</v>
      </c>
      <c r="O6" s="55" t="s">
        <v>45</v>
      </c>
    </row>
    <row r="7" spans="1:16" ht="9.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c r="A8" s="241">
        <v>1</v>
      </c>
      <c r="B8" s="181" t="s">
        <v>442</v>
      </c>
      <c r="C8" s="240">
        <v>215312.4</v>
      </c>
      <c r="D8" s="240">
        <v>0</v>
      </c>
      <c r="E8" s="32" t="s">
        <v>431</v>
      </c>
      <c r="F8" s="27" t="s">
        <v>424</v>
      </c>
      <c r="G8" s="23">
        <v>25</v>
      </c>
      <c r="H8" s="23">
        <v>30</v>
      </c>
      <c r="I8" s="23">
        <v>35</v>
      </c>
      <c r="J8" s="23">
        <v>40</v>
      </c>
      <c r="K8" s="23">
        <v>45</v>
      </c>
      <c r="L8" s="23">
        <v>50</v>
      </c>
      <c r="M8" s="23">
        <v>20</v>
      </c>
      <c r="N8" s="62">
        <v>15</v>
      </c>
      <c r="O8" s="62">
        <v>10</v>
      </c>
      <c r="P8" s="48"/>
    </row>
    <row r="9" spans="1:16" ht="69" customHeight="1">
      <c r="A9" s="242"/>
      <c r="B9" s="181"/>
      <c r="C9" s="240"/>
      <c r="D9" s="240"/>
      <c r="E9" s="32" t="s">
        <v>432</v>
      </c>
      <c r="F9" s="27" t="s">
        <v>425</v>
      </c>
      <c r="G9" s="23">
        <v>75</v>
      </c>
      <c r="H9" s="23">
        <v>80</v>
      </c>
      <c r="I9" s="23">
        <v>83</v>
      </c>
      <c r="J9" s="23">
        <v>84</v>
      </c>
      <c r="K9" s="23">
        <v>85</v>
      </c>
      <c r="L9" s="23">
        <v>86</v>
      </c>
      <c r="M9" s="23">
        <v>87</v>
      </c>
      <c r="N9" s="62">
        <v>87</v>
      </c>
      <c r="O9" s="62">
        <v>87</v>
      </c>
    </row>
    <row r="10" spans="1:16" ht="47.25">
      <c r="A10" s="244">
        <v>2</v>
      </c>
      <c r="B10" s="181" t="s">
        <v>759</v>
      </c>
      <c r="C10" s="240">
        <v>195014.5</v>
      </c>
      <c r="D10" s="240">
        <v>3041</v>
      </c>
      <c r="E10" s="29" t="s">
        <v>433</v>
      </c>
      <c r="F10" s="27" t="s">
        <v>425</v>
      </c>
      <c r="G10" s="23">
        <v>100</v>
      </c>
      <c r="H10" s="23">
        <v>100</v>
      </c>
      <c r="I10" s="23">
        <v>100</v>
      </c>
      <c r="J10" s="23">
        <v>100</v>
      </c>
      <c r="K10" s="23">
        <v>100</v>
      </c>
      <c r="L10" s="23">
        <v>100</v>
      </c>
      <c r="M10" s="23">
        <v>100</v>
      </c>
      <c r="N10" s="62">
        <v>100</v>
      </c>
      <c r="O10" s="62">
        <v>100</v>
      </c>
    </row>
    <row r="11" spans="1:16" ht="93.95" customHeight="1">
      <c r="A11" s="244"/>
      <c r="B11" s="181"/>
      <c r="C11" s="240"/>
      <c r="D11" s="240"/>
      <c r="E11" s="29" t="s">
        <v>434</v>
      </c>
      <c r="F11" s="27" t="s">
        <v>425</v>
      </c>
      <c r="G11" s="23">
        <v>100</v>
      </c>
      <c r="H11" s="23">
        <v>100</v>
      </c>
      <c r="I11" s="23">
        <v>100</v>
      </c>
      <c r="J11" s="23">
        <v>100</v>
      </c>
      <c r="K11" s="23">
        <v>100</v>
      </c>
      <c r="L11" s="23">
        <v>100</v>
      </c>
      <c r="M11" s="23">
        <v>100</v>
      </c>
      <c r="N11" s="62">
        <v>100</v>
      </c>
      <c r="O11" s="62">
        <v>100</v>
      </c>
      <c r="P11" s="48"/>
    </row>
    <row r="12" spans="1:16" ht="297" customHeight="1">
      <c r="A12" s="244"/>
      <c r="B12" s="181"/>
      <c r="C12" s="240"/>
      <c r="D12" s="240"/>
      <c r="E12" s="29" t="s">
        <v>435</v>
      </c>
      <c r="F12" s="27" t="s">
        <v>430</v>
      </c>
      <c r="G12" s="30">
        <v>134973</v>
      </c>
      <c r="H12" s="30">
        <v>134973</v>
      </c>
      <c r="I12" s="30">
        <v>134973</v>
      </c>
      <c r="J12" s="30">
        <v>134973</v>
      </c>
      <c r="K12" s="30">
        <v>134973</v>
      </c>
      <c r="L12" s="30">
        <v>134973</v>
      </c>
      <c r="M12" s="30">
        <v>134973</v>
      </c>
      <c r="N12" s="30">
        <v>134973</v>
      </c>
      <c r="O12" s="30">
        <v>134973</v>
      </c>
    </row>
    <row r="13" spans="1:16" ht="141.75">
      <c r="A13" s="16">
        <v>3</v>
      </c>
      <c r="B13" s="28" t="s">
        <v>760</v>
      </c>
      <c r="C13" s="18">
        <v>24998.9</v>
      </c>
      <c r="D13" s="18">
        <v>0</v>
      </c>
      <c r="E13" s="29" t="s">
        <v>436</v>
      </c>
      <c r="F13" s="27" t="s">
        <v>425</v>
      </c>
      <c r="G13" s="23">
        <v>65</v>
      </c>
      <c r="H13" s="23">
        <v>67</v>
      </c>
      <c r="I13" s="23">
        <v>69</v>
      </c>
      <c r="J13" s="23">
        <v>71</v>
      </c>
      <c r="K13" s="23">
        <v>73</v>
      </c>
      <c r="L13" s="23">
        <v>75</v>
      </c>
      <c r="M13" s="23">
        <v>75</v>
      </c>
      <c r="N13" s="62">
        <v>75</v>
      </c>
      <c r="O13" s="62">
        <v>75</v>
      </c>
    </row>
    <row r="14" spans="1:16" ht="132" customHeight="1">
      <c r="A14" s="16">
        <v>4</v>
      </c>
      <c r="B14" s="28" t="s">
        <v>440</v>
      </c>
      <c r="C14" s="18">
        <v>9849.9</v>
      </c>
      <c r="D14" s="18">
        <v>5955.5</v>
      </c>
      <c r="E14" s="29" t="s">
        <v>438</v>
      </c>
      <c r="F14" s="27" t="s">
        <v>437</v>
      </c>
      <c r="G14" s="23">
        <v>150</v>
      </c>
      <c r="H14" s="23">
        <v>150</v>
      </c>
      <c r="I14" s="23">
        <v>150</v>
      </c>
      <c r="J14" s="23">
        <v>150</v>
      </c>
      <c r="K14" s="23">
        <v>150</v>
      </c>
      <c r="L14" s="23">
        <v>150</v>
      </c>
      <c r="M14" s="23">
        <v>70</v>
      </c>
      <c r="N14" s="62">
        <v>50</v>
      </c>
      <c r="O14" s="62">
        <v>30</v>
      </c>
    </row>
    <row r="15" spans="1:16" ht="79.5" customHeight="1">
      <c r="A15" s="16">
        <v>5</v>
      </c>
      <c r="B15" s="28" t="s">
        <v>441</v>
      </c>
      <c r="C15" s="18">
        <v>31244.7</v>
      </c>
      <c r="D15" s="18">
        <v>0</v>
      </c>
      <c r="E15" s="29" t="s">
        <v>439</v>
      </c>
      <c r="F15" s="27" t="s">
        <v>425</v>
      </c>
      <c r="G15" s="23" t="s">
        <v>427</v>
      </c>
      <c r="H15" s="23">
        <v>100</v>
      </c>
      <c r="I15" s="23">
        <v>100</v>
      </c>
      <c r="J15" s="23">
        <v>100</v>
      </c>
      <c r="K15" s="23">
        <v>100</v>
      </c>
      <c r="L15" s="23">
        <v>100</v>
      </c>
      <c r="M15" s="23">
        <v>100</v>
      </c>
      <c r="N15" s="62">
        <v>100</v>
      </c>
      <c r="O15" s="62">
        <v>100</v>
      </c>
    </row>
    <row r="16" spans="1:16" ht="110.25">
      <c r="A16" s="16">
        <v>6</v>
      </c>
      <c r="B16" s="28" t="s">
        <v>444</v>
      </c>
      <c r="C16" s="57">
        <v>3711.4</v>
      </c>
      <c r="D16" s="18">
        <v>12643.6</v>
      </c>
      <c r="E16" s="29" t="s">
        <v>443</v>
      </c>
      <c r="F16" s="27" t="s">
        <v>425</v>
      </c>
      <c r="G16" s="23" t="s">
        <v>763</v>
      </c>
      <c r="H16" s="23">
        <v>100</v>
      </c>
      <c r="I16" s="23">
        <v>100</v>
      </c>
      <c r="J16" s="23">
        <v>100</v>
      </c>
      <c r="K16" s="23">
        <v>100</v>
      </c>
      <c r="L16" s="23">
        <v>100</v>
      </c>
      <c r="M16" s="23">
        <v>100</v>
      </c>
      <c r="N16" s="62">
        <v>100</v>
      </c>
      <c r="O16" s="62">
        <v>100</v>
      </c>
    </row>
    <row r="17" spans="1:15" ht="97.5" customHeight="1">
      <c r="A17" s="241">
        <v>7</v>
      </c>
      <c r="B17" s="248" t="s">
        <v>445</v>
      </c>
      <c r="C17" s="251">
        <v>2088.1</v>
      </c>
      <c r="D17" s="251" t="s">
        <v>761</v>
      </c>
      <c r="E17" s="29" t="s">
        <v>446</v>
      </c>
      <c r="F17" s="27" t="s">
        <v>428</v>
      </c>
      <c r="G17" s="63" t="s">
        <v>429</v>
      </c>
      <c r="H17" s="27" t="s">
        <v>429</v>
      </c>
      <c r="I17" s="27" t="s">
        <v>429</v>
      </c>
      <c r="J17" s="27" t="s">
        <v>429</v>
      </c>
      <c r="K17" s="63" t="s">
        <v>429</v>
      </c>
      <c r="L17" s="63" t="s">
        <v>429</v>
      </c>
      <c r="M17" s="63" t="s">
        <v>429</v>
      </c>
      <c r="N17" s="63" t="s">
        <v>429</v>
      </c>
      <c r="O17" s="63" t="s">
        <v>429</v>
      </c>
    </row>
    <row r="18" spans="1:15" ht="117.75" customHeight="1">
      <c r="A18" s="254"/>
      <c r="B18" s="249"/>
      <c r="C18" s="252"/>
      <c r="D18" s="252"/>
      <c r="E18" s="29" t="s">
        <v>447</v>
      </c>
      <c r="F18" s="27" t="s">
        <v>428</v>
      </c>
      <c r="G18" s="63" t="s">
        <v>429</v>
      </c>
      <c r="H18" s="27" t="s">
        <v>429</v>
      </c>
      <c r="I18" s="27" t="s">
        <v>429</v>
      </c>
      <c r="J18" s="27" t="s">
        <v>429</v>
      </c>
      <c r="K18" s="63" t="s">
        <v>429</v>
      </c>
      <c r="L18" s="63" t="s">
        <v>429</v>
      </c>
      <c r="M18" s="63" t="s">
        <v>429</v>
      </c>
      <c r="N18" s="63" t="s">
        <v>429</v>
      </c>
      <c r="O18" s="63" t="s">
        <v>429</v>
      </c>
    </row>
    <row r="19" spans="1:15" ht="83.25" customHeight="1">
      <c r="A19" s="254"/>
      <c r="B19" s="249"/>
      <c r="C19" s="252"/>
      <c r="D19" s="252"/>
      <c r="E19" s="29" t="s">
        <v>448</v>
      </c>
      <c r="F19" s="27" t="s">
        <v>425</v>
      </c>
      <c r="G19" s="63" t="s">
        <v>429</v>
      </c>
      <c r="H19" s="27" t="s">
        <v>429</v>
      </c>
      <c r="I19" s="27" t="s">
        <v>429</v>
      </c>
      <c r="J19" s="27" t="s">
        <v>429</v>
      </c>
      <c r="K19" s="123" t="s">
        <v>764</v>
      </c>
      <c r="L19" s="63" t="s">
        <v>429</v>
      </c>
      <c r="M19" s="125" t="s">
        <v>429</v>
      </c>
      <c r="N19" s="125" t="s">
        <v>429</v>
      </c>
      <c r="O19" s="63" t="s">
        <v>429</v>
      </c>
    </row>
    <row r="20" spans="1:15" ht="94.5">
      <c r="A20" s="254"/>
      <c r="B20" s="249"/>
      <c r="C20" s="252"/>
      <c r="D20" s="252"/>
      <c r="E20" s="126" t="s">
        <v>762</v>
      </c>
      <c r="F20" s="125" t="s">
        <v>425</v>
      </c>
      <c r="G20" s="125" t="s">
        <v>429</v>
      </c>
      <c r="H20" s="125" t="s">
        <v>429</v>
      </c>
      <c r="I20" s="125" t="s">
        <v>429</v>
      </c>
      <c r="J20" s="125" t="s">
        <v>429</v>
      </c>
      <c r="K20" s="123" t="s">
        <v>764</v>
      </c>
      <c r="L20" s="125" t="s">
        <v>429</v>
      </c>
      <c r="M20" s="125" t="s">
        <v>429</v>
      </c>
      <c r="N20" s="125" t="s">
        <v>429</v>
      </c>
      <c r="O20" s="125" t="s">
        <v>429</v>
      </c>
    </row>
    <row r="21" spans="1:15" ht="94.5">
      <c r="A21" s="242"/>
      <c r="B21" s="250"/>
      <c r="C21" s="253"/>
      <c r="D21" s="253"/>
      <c r="E21" s="127" t="s">
        <v>765</v>
      </c>
      <c r="F21" s="125" t="s">
        <v>425</v>
      </c>
      <c r="G21" s="125" t="s">
        <v>429</v>
      </c>
      <c r="H21" s="125" t="s">
        <v>429</v>
      </c>
      <c r="I21" s="125" t="s">
        <v>429</v>
      </c>
      <c r="J21" s="125" t="s">
        <v>429</v>
      </c>
      <c r="K21" s="123" t="s">
        <v>764</v>
      </c>
      <c r="L21" s="125" t="s">
        <v>429</v>
      </c>
      <c r="M21" s="125" t="s">
        <v>429</v>
      </c>
      <c r="N21" s="125" t="s">
        <v>429</v>
      </c>
      <c r="O21" s="125" t="s">
        <v>429</v>
      </c>
    </row>
  </sheetData>
  <mergeCells count="23">
    <mergeCell ref="B17:B21"/>
    <mergeCell ref="C17:C21"/>
    <mergeCell ref="A17:A21"/>
    <mergeCell ref="D17:D21"/>
    <mergeCell ref="D10:D12"/>
    <mergeCell ref="C10:C12"/>
    <mergeCell ref="B10:B12"/>
    <mergeCell ref="A10:A12"/>
    <mergeCell ref="D8:D9"/>
    <mergeCell ref="A8:A9"/>
    <mergeCell ref="J1:M1"/>
    <mergeCell ref="G5:G6"/>
    <mergeCell ref="A2:M2"/>
    <mergeCell ref="A3:M3"/>
    <mergeCell ref="A4:M4"/>
    <mergeCell ref="A5:A6"/>
    <mergeCell ref="B5:B6"/>
    <mergeCell ref="C5:D5"/>
    <mergeCell ref="E5:E6"/>
    <mergeCell ref="F5:F6"/>
    <mergeCell ref="H5:O5"/>
    <mergeCell ref="C8:C9"/>
    <mergeCell ref="B8:B9"/>
  </mergeCells>
  <printOptions horizontalCentered="1"/>
  <pageMargins left="0.39370078740157483" right="0.39370078740157483" top="0.39370078740157483" bottom="0.39370078740157483" header="0.31496062992125984" footer="0.31496062992125984"/>
  <pageSetup paperSize="9" scale="79"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sheetPr>
    <pageSetUpPr fitToPage="1"/>
  </sheetPr>
  <dimension ref="A1:P8"/>
  <sheetViews>
    <sheetView topLeftCell="B4" workbookViewId="0">
      <selection activeCell="C8" sqref="C8"/>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0" width="7.5" customWidth="1"/>
    <col min="11" max="11" width="8" customWidth="1"/>
    <col min="12" max="12" width="7.25" customWidth="1"/>
    <col min="13" max="13" width="8.25" customWidth="1"/>
    <col min="14" max="14" width="7.5" customWidth="1"/>
    <col min="15" max="15" width="6.5" customWidth="1"/>
  </cols>
  <sheetData>
    <row r="1" spans="1:16" ht="45" customHeight="1">
      <c r="F1" s="26"/>
      <c r="G1" s="26"/>
      <c r="H1" s="26"/>
      <c r="I1" s="26"/>
      <c r="J1" s="243" t="s">
        <v>449</v>
      </c>
      <c r="K1" s="243"/>
      <c r="L1" s="243"/>
      <c r="M1" s="243"/>
      <c r="N1" s="26"/>
      <c r="O1" s="26"/>
      <c r="P1" s="26"/>
    </row>
    <row r="2" spans="1:16" ht="37.5" customHeight="1">
      <c r="A2" s="245" t="s">
        <v>316</v>
      </c>
      <c r="B2" s="245"/>
      <c r="C2" s="245"/>
      <c r="D2" s="245"/>
      <c r="E2" s="245"/>
      <c r="F2" s="245"/>
      <c r="G2" s="245"/>
      <c r="H2" s="245"/>
      <c r="I2" s="245"/>
      <c r="J2" s="245"/>
      <c r="K2" s="245"/>
      <c r="L2" s="245"/>
      <c r="M2" s="245"/>
    </row>
    <row r="3" spans="1:16" ht="33" customHeight="1">
      <c r="A3" s="246" t="s">
        <v>450</v>
      </c>
      <c r="B3" s="246"/>
      <c r="C3" s="246"/>
      <c r="D3" s="246"/>
      <c r="E3" s="246"/>
      <c r="F3" s="246"/>
      <c r="G3" s="246"/>
      <c r="H3" s="246"/>
      <c r="I3" s="246"/>
      <c r="J3" s="246"/>
      <c r="K3" s="246"/>
      <c r="L3" s="246"/>
      <c r="M3" s="246"/>
    </row>
    <row r="4" spans="1:16" ht="22.5">
      <c r="A4" s="247" t="s">
        <v>413</v>
      </c>
      <c r="B4" s="247"/>
      <c r="C4" s="247"/>
      <c r="D4" s="247"/>
      <c r="E4" s="247"/>
      <c r="F4" s="247"/>
      <c r="G4" s="247"/>
      <c r="H4" s="247"/>
      <c r="I4" s="247"/>
      <c r="J4" s="247"/>
      <c r="K4" s="247"/>
      <c r="L4" s="247"/>
      <c r="M4" s="247"/>
    </row>
    <row r="5" spans="1:16" ht="73.5" customHeight="1">
      <c r="A5" s="244" t="s">
        <v>415</v>
      </c>
      <c r="B5" s="244" t="s">
        <v>416</v>
      </c>
      <c r="C5" s="244" t="s">
        <v>417</v>
      </c>
      <c r="D5" s="244"/>
      <c r="E5" s="244" t="s">
        <v>418</v>
      </c>
      <c r="F5" s="244" t="s">
        <v>419</v>
      </c>
      <c r="G5" s="244" t="s">
        <v>420</v>
      </c>
      <c r="H5" s="244" t="s">
        <v>421</v>
      </c>
      <c r="I5" s="244"/>
      <c r="J5" s="244"/>
      <c r="K5" s="244"/>
      <c r="L5" s="244"/>
      <c r="M5" s="244"/>
      <c r="N5" s="244"/>
      <c r="O5" s="244"/>
    </row>
    <row r="6" spans="1:16" ht="78.75" customHeight="1">
      <c r="A6" s="244"/>
      <c r="B6" s="244"/>
      <c r="C6" s="16" t="s">
        <v>422</v>
      </c>
      <c r="D6" s="16" t="s">
        <v>423</v>
      </c>
      <c r="E6" s="244"/>
      <c r="F6" s="244"/>
      <c r="G6" s="244"/>
      <c r="H6" s="16" t="s">
        <v>308</v>
      </c>
      <c r="I6" s="16" t="s">
        <v>309</v>
      </c>
      <c r="J6" s="16" t="s">
        <v>310</v>
      </c>
      <c r="K6" s="16" t="s">
        <v>311</v>
      </c>
      <c r="L6" s="16" t="s">
        <v>312</v>
      </c>
      <c r="M6" s="16" t="s">
        <v>313</v>
      </c>
      <c r="N6" s="55" t="s">
        <v>44</v>
      </c>
      <c r="O6" s="55" t="s">
        <v>45</v>
      </c>
    </row>
    <row r="7" spans="1:16" ht="18.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c r="A8" s="16">
        <v>1</v>
      </c>
      <c r="B8" s="28" t="s">
        <v>451</v>
      </c>
      <c r="C8" s="57">
        <v>35787.599999999999</v>
      </c>
      <c r="D8" s="18">
        <v>0</v>
      </c>
      <c r="E8" s="6" t="s">
        <v>452</v>
      </c>
      <c r="F8" s="27" t="s">
        <v>453</v>
      </c>
      <c r="G8" s="23">
        <v>39.5</v>
      </c>
      <c r="H8" s="23">
        <v>39.5</v>
      </c>
      <c r="I8" s="23">
        <v>39.5</v>
      </c>
      <c r="J8" s="23">
        <v>39.5</v>
      </c>
      <c r="K8" s="23">
        <v>39.5</v>
      </c>
      <c r="L8" s="23">
        <v>39.5</v>
      </c>
      <c r="M8" s="23">
        <v>39.5</v>
      </c>
      <c r="N8" s="62">
        <v>39.5</v>
      </c>
      <c r="O8" s="62">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P8"/>
  <sheetViews>
    <sheetView zoomScale="90" zoomScaleNormal="90" workbookViewId="0">
      <selection activeCell="C8" sqref="C8"/>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0" width="7.5" customWidth="1"/>
    <col min="11" max="11" width="8" customWidth="1"/>
    <col min="12" max="12" width="8.125" customWidth="1"/>
    <col min="13" max="13" width="8.25" customWidth="1"/>
    <col min="14" max="14" width="7.5" customWidth="1"/>
    <col min="15" max="15" width="7.75" customWidth="1"/>
  </cols>
  <sheetData>
    <row r="1" spans="1:16" ht="45" customHeight="1">
      <c r="F1" s="26"/>
      <c r="G1" s="26"/>
      <c r="H1" s="26"/>
      <c r="I1" s="26"/>
      <c r="J1" s="243" t="s">
        <v>454</v>
      </c>
      <c r="K1" s="243"/>
      <c r="L1" s="243"/>
      <c r="M1" s="243"/>
      <c r="N1" s="26"/>
      <c r="O1" s="26"/>
      <c r="P1" s="26"/>
    </row>
    <row r="2" spans="1:16" ht="18.75">
      <c r="A2" s="245" t="s">
        <v>316</v>
      </c>
      <c r="B2" s="245"/>
      <c r="C2" s="245"/>
      <c r="D2" s="245"/>
      <c r="E2" s="245"/>
      <c r="F2" s="245"/>
      <c r="G2" s="245"/>
      <c r="H2" s="245"/>
      <c r="I2" s="245"/>
      <c r="J2" s="245"/>
      <c r="K2" s="245"/>
      <c r="L2" s="245"/>
      <c r="M2" s="245"/>
    </row>
    <row r="3" spans="1:16" ht="48" customHeight="1">
      <c r="A3" s="255" t="s">
        <v>455</v>
      </c>
      <c r="B3" s="255"/>
      <c r="C3" s="255"/>
      <c r="D3" s="255"/>
      <c r="E3" s="255"/>
      <c r="F3" s="255"/>
      <c r="G3" s="255"/>
      <c r="H3" s="255"/>
      <c r="I3" s="255"/>
      <c r="J3" s="255"/>
      <c r="K3" s="255"/>
      <c r="L3" s="255"/>
      <c r="M3" s="255"/>
    </row>
    <row r="4" spans="1:16" ht="21" customHeight="1">
      <c r="A4" s="247" t="s">
        <v>413</v>
      </c>
      <c r="B4" s="247"/>
      <c r="C4" s="247"/>
      <c r="D4" s="247"/>
      <c r="E4" s="247"/>
      <c r="F4" s="247"/>
      <c r="G4" s="247"/>
      <c r="H4" s="247"/>
      <c r="I4" s="247"/>
      <c r="J4" s="247"/>
      <c r="K4" s="247"/>
      <c r="L4" s="247"/>
      <c r="M4" s="247"/>
    </row>
    <row r="5" spans="1:16" ht="76.5" customHeight="1">
      <c r="A5" s="244" t="s">
        <v>415</v>
      </c>
      <c r="B5" s="244" t="s">
        <v>416</v>
      </c>
      <c r="C5" s="244" t="s">
        <v>417</v>
      </c>
      <c r="D5" s="244"/>
      <c r="E5" s="244" t="s">
        <v>418</v>
      </c>
      <c r="F5" s="244" t="s">
        <v>419</v>
      </c>
      <c r="G5" s="244" t="s">
        <v>420</v>
      </c>
      <c r="H5" s="244" t="s">
        <v>421</v>
      </c>
      <c r="I5" s="244"/>
      <c r="J5" s="244"/>
      <c r="K5" s="244"/>
      <c r="L5" s="244"/>
      <c r="M5" s="244"/>
      <c r="N5" s="244"/>
      <c r="O5" s="244"/>
    </row>
    <row r="6" spans="1:16" ht="68.25" customHeight="1">
      <c r="A6" s="244"/>
      <c r="B6" s="244"/>
      <c r="C6" s="16" t="s">
        <v>422</v>
      </c>
      <c r="D6" s="16" t="s">
        <v>423</v>
      </c>
      <c r="E6" s="244"/>
      <c r="F6" s="244"/>
      <c r="G6" s="244"/>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110.25">
      <c r="A8" s="16">
        <v>1</v>
      </c>
      <c r="B8" s="28" t="s">
        <v>456</v>
      </c>
      <c r="C8" s="57">
        <f>'Приложение №15 (ПП3)'!F10</f>
        <v>23310.5</v>
      </c>
      <c r="D8" s="57">
        <f>'Приложение №15 (ПП3)'!F11</f>
        <v>109906.1</v>
      </c>
      <c r="E8" s="32" t="s">
        <v>457</v>
      </c>
      <c r="F8" s="27" t="s">
        <v>425</v>
      </c>
      <c r="G8" s="23">
        <v>7</v>
      </c>
      <c r="H8" s="23">
        <v>57</v>
      </c>
      <c r="I8" s="23">
        <v>60</v>
      </c>
      <c r="J8" s="23">
        <v>61</v>
      </c>
      <c r="K8" s="23">
        <v>62</v>
      </c>
      <c r="L8" s="23">
        <v>63</v>
      </c>
      <c r="M8" s="23">
        <v>63</v>
      </c>
      <c r="N8" s="62">
        <v>63</v>
      </c>
      <c r="O8" s="62">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sheetPr>
    <pageSetUpPr fitToPage="1"/>
  </sheetPr>
  <dimension ref="A1:P10"/>
  <sheetViews>
    <sheetView zoomScaleNormal="100" workbookViewId="0">
      <selection activeCell="D8" sqref="D8"/>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9" width="8.125" customWidth="1"/>
    <col min="10" max="11" width="8" customWidth="1"/>
    <col min="12" max="12" width="7.875" customWidth="1"/>
    <col min="13" max="13" width="8.25" customWidth="1"/>
    <col min="14" max="15" width="8.125" customWidth="1"/>
  </cols>
  <sheetData>
    <row r="1" spans="1:16" ht="45" customHeight="1">
      <c r="F1" s="26"/>
      <c r="G1" s="26"/>
      <c r="H1" s="26"/>
      <c r="I1" s="26"/>
      <c r="J1" s="243" t="s">
        <v>458</v>
      </c>
      <c r="K1" s="243"/>
      <c r="L1" s="243"/>
      <c r="M1" s="243"/>
      <c r="N1" s="26"/>
      <c r="O1" s="26"/>
      <c r="P1" s="26"/>
    </row>
    <row r="2" spans="1:16" ht="18.75">
      <c r="A2" s="245" t="s">
        <v>316</v>
      </c>
      <c r="B2" s="245"/>
      <c r="C2" s="245"/>
      <c r="D2" s="245"/>
      <c r="E2" s="245"/>
      <c r="F2" s="245"/>
      <c r="G2" s="245"/>
      <c r="H2" s="245"/>
      <c r="I2" s="245"/>
      <c r="J2" s="245"/>
      <c r="K2" s="245"/>
      <c r="L2" s="245"/>
      <c r="M2" s="245"/>
    </row>
    <row r="3" spans="1:16" ht="48" customHeight="1">
      <c r="A3" s="255" t="s">
        <v>459</v>
      </c>
      <c r="B3" s="255"/>
      <c r="C3" s="255"/>
      <c r="D3" s="255"/>
      <c r="E3" s="255"/>
      <c r="F3" s="255"/>
      <c r="G3" s="255"/>
      <c r="H3" s="255"/>
      <c r="I3" s="255"/>
      <c r="J3" s="255"/>
      <c r="K3" s="255"/>
      <c r="L3" s="255"/>
      <c r="M3" s="255"/>
    </row>
    <row r="4" spans="1:16" ht="21" customHeight="1">
      <c r="A4" s="247" t="s">
        <v>413</v>
      </c>
      <c r="B4" s="247"/>
      <c r="C4" s="247"/>
      <c r="D4" s="247"/>
      <c r="E4" s="247"/>
      <c r="F4" s="247"/>
      <c r="G4" s="247"/>
      <c r="H4" s="247"/>
      <c r="I4" s="247"/>
      <c r="J4" s="247"/>
      <c r="K4" s="247"/>
      <c r="L4" s="247"/>
      <c r="M4" s="247"/>
    </row>
    <row r="5" spans="1:16" ht="76.5" customHeight="1">
      <c r="A5" s="244" t="s">
        <v>415</v>
      </c>
      <c r="B5" s="244" t="s">
        <v>416</v>
      </c>
      <c r="C5" s="244" t="s">
        <v>417</v>
      </c>
      <c r="D5" s="244"/>
      <c r="E5" s="244" t="s">
        <v>418</v>
      </c>
      <c r="F5" s="244" t="s">
        <v>419</v>
      </c>
      <c r="G5" s="244" t="s">
        <v>420</v>
      </c>
      <c r="H5" s="244" t="s">
        <v>421</v>
      </c>
      <c r="I5" s="244"/>
      <c r="J5" s="244"/>
      <c r="K5" s="244"/>
      <c r="L5" s="244"/>
      <c r="M5" s="244"/>
      <c r="N5" s="244"/>
      <c r="O5" s="244"/>
    </row>
    <row r="6" spans="1:16" ht="68.25" customHeight="1">
      <c r="A6" s="244"/>
      <c r="B6" s="244"/>
      <c r="C6" s="16" t="s">
        <v>422</v>
      </c>
      <c r="D6" s="16" t="s">
        <v>423</v>
      </c>
      <c r="E6" s="244"/>
      <c r="F6" s="244"/>
      <c r="G6" s="244"/>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78.75">
      <c r="A8" s="16">
        <v>1</v>
      </c>
      <c r="B8" s="28" t="s">
        <v>460</v>
      </c>
      <c r="C8" s="57">
        <v>8239.6</v>
      </c>
      <c r="D8" s="18">
        <v>0</v>
      </c>
      <c r="E8" s="32" t="s">
        <v>461</v>
      </c>
      <c r="F8" s="27" t="s">
        <v>426</v>
      </c>
      <c r="G8" s="115">
        <v>55</v>
      </c>
      <c r="H8" s="115">
        <v>55</v>
      </c>
      <c r="I8" s="115">
        <v>55</v>
      </c>
      <c r="J8" s="115">
        <v>55</v>
      </c>
      <c r="K8" s="115">
        <v>55</v>
      </c>
      <c r="L8" s="23">
        <v>36.799999999999997</v>
      </c>
      <c r="M8" s="23">
        <v>50.5</v>
      </c>
      <c r="N8" s="115">
        <v>55</v>
      </c>
      <c r="O8" s="115">
        <v>55</v>
      </c>
    </row>
    <row r="9" spans="1:16" ht="94.5">
      <c r="A9" s="16">
        <v>2</v>
      </c>
      <c r="B9" s="28" t="s">
        <v>462</v>
      </c>
      <c r="C9" s="18">
        <v>15</v>
      </c>
      <c r="D9" s="18">
        <v>0</v>
      </c>
      <c r="E9" s="32" t="s">
        <v>463</v>
      </c>
      <c r="F9" s="27" t="s">
        <v>424</v>
      </c>
      <c r="G9" s="115">
        <v>1</v>
      </c>
      <c r="H9" s="115">
        <v>0</v>
      </c>
      <c r="I9" s="115">
        <v>0</v>
      </c>
      <c r="J9" s="115">
        <v>1</v>
      </c>
      <c r="K9" s="115">
        <v>0</v>
      </c>
      <c r="L9" s="115">
        <v>0</v>
      </c>
      <c r="M9" s="115">
        <v>0</v>
      </c>
      <c r="N9" s="115">
        <v>0</v>
      </c>
      <c r="O9" s="115">
        <v>0</v>
      </c>
    </row>
    <row r="10" spans="1:16" ht="63">
      <c r="A10" s="16">
        <v>3</v>
      </c>
      <c r="B10" s="28" t="s">
        <v>464</v>
      </c>
      <c r="C10" s="57">
        <v>7756.2</v>
      </c>
      <c r="D10" s="18">
        <v>0</v>
      </c>
      <c r="E10" s="32" t="s">
        <v>465</v>
      </c>
      <c r="F10" s="27" t="s">
        <v>424</v>
      </c>
      <c r="G10" s="115">
        <v>0</v>
      </c>
      <c r="H10" s="115">
        <v>0</v>
      </c>
      <c r="I10" s="115">
        <v>0</v>
      </c>
      <c r="J10" s="115">
        <v>0</v>
      </c>
      <c r="K10" s="115">
        <v>2</v>
      </c>
      <c r="L10" s="115">
        <v>0</v>
      </c>
      <c r="M10" s="115">
        <v>2</v>
      </c>
      <c r="N10" s="115">
        <v>0</v>
      </c>
      <c r="O10" s="115">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sheetPr>
    <pageSetUpPr fitToPage="1"/>
  </sheetPr>
  <dimension ref="A1:O8"/>
  <sheetViews>
    <sheetView topLeftCell="B1" workbookViewId="0">
      <selection activeCell="C8" sqref="C8"/>
    </sheetView>
  </sheetViews>
  <sheetFormatPr defaultRowHeight="14.25"/>
  <cols>
    <col min="1" max="1" width="5.5" customWidth="1"/>
    <col min="2" max="2" width="29.875" customWidth="1"/>
    <col min="3" max="3" width="14.75" customWidth="1"/>
    <col min="4" max="4" width="11.75" customWidth="1"/>
    <col min="5" max="5" width="19.25" customWidth="1"/>
    <col min="6" max="6" width="11" customWidth="1"/>
    <col min="7" max="7" width="11.875" customWidth="1"/>
    <col min="8" max="8" width="8.5" customWidth="1"/>
    <col min="9" max="10" width="8.125" customWidth="1"/>
    <col min="11" max="11" width="8" customWidth="1"/>
    <col min="12" max="12" width="6.5" customWidth="1"/>
    <col min="13" max="13" width="8.25" customWidth="1"/>
    <col min="14" max="14" width="7.875" customWidth="1"/>
    <col min="15" max="15" width="7.5" customWidth="1"/>
  </cols>
  <sheetData>
    <row r="1" spans="1:15" ht="45" customHeight="1">
      <c r="F1" s="26"/>
      <c r="G1" s="26"/>
      <c r="H1" s="26"/>
      <c r="I1" s="26"/>
      <c r="J1" s="243" t="s">
        <v>466</v>
      </c>
      <c r="K1" s="243"/>
      <c r="L1" s="243"/>
      <c r="M1" s="243"/>
      <c r="N1" s="26"/>
      <c r="O1" s="26"/>
    </row>
    <row r="2" spans="1:15" ht="18.75">
      <c r="A2" s="245" t="s">
        <v>316</v>
      </c>
      <c r="B2" s="245"/>
      <c r="C2" s="245"/>
      <c r="D2" s="245"/>
      <c r="E2" s="245"/>
      <c r="F2" s="245"/>
      <c r="G2" s="245"/>
      <c r="H2" s="245"/>
      <c r="I2" s="245"/>
      <c r="J2" s="245"/>
      <c r="K2" s="245"/>
      <c r="L2" s="245"/>
      <c r="M2" s="245"/>
    </row>
    <row r="3" spans="1:15" ht="48" customHeight="1">
      <c r="A3" s="255" t="s">
        <v>467</v>
      </c>
      <c r="B3" s="255"/>
      <c r="C3" s="255"/>
      <c r="D3" s="255"/>
      <c r="E3" s="255"/>
      <c r="F3" s="255"/>
      <c r="G3" s="255"/>
      <c r="H3" s="255"/>
      <c r="I3" s="255"/>
      <c r="J3" s="255"/>
      <c r="K3" s="255"/>
      <c r="L3" s="255"/>
      <c r="M3" s="255"/>
    </row>
    <row r="4" spans="1:15" ht="21" customHeight="1">
      <c r="A4" s="247" t="s">
        <v>413</v>
      </c>
      <c r="B4" s="247"/>
      <c r="C4" s="247"/>
      <c r="D4" s="247"/>
      <c r="E4" s="247"/>
      <c r="F4" s="247"/>
      <c r="G4" s="247"/>
      <c r="H4" s="247"/>
      <c r="I4" s="247"/>
      <c r="J4" s="247"/>
      <c r="K4" s="247"/>
      <c r="L4" s="247"/>
      <c r="M4" s="247"/>
    </row>
    <row r="5" spans="1:15" ht="76.5" customHeight="1">
      <c r="A5" s="244" t="s">
        <v>415</v>
      </c>
      <c r="B5" s="244" t="s">
        <v>416</v>
      </c>
      <c r="C5" s="244" t="s">
        <v>417</v>
      </c>
      <c r="D5" s="244"/>
      <c r="E5" s="244" t="s">
        <v>418</v>
      </c>
      <c r="F5" s="244" t="s">
        <v>419</v>
      </c>
      <c r="G5" s="244" t="s">
        <v>420</v>
      </c>
      <c r="H5" s="244" t="s">
        <v>421</v>
      </c>
      <c r="I5" s="244"/>
      <c r="J5" s="244"/>
      <c r="K5" s="244"/>
      <c r="L5" s="244"/>
      <c r="M5" s="244"/>
      <c r="N5" s="244"/>
      <c r="O5" s="244"/>
    </row>
    <row r="6" spans="1:15" ht="68.25" customHeight="1">
      <c r="A6" s="244"/>
      <c r="B6" s="244"/>
      <c r="C6" s="16" t="s">
        <v>422</v>
      </c>
      <c r="D6" s="16" t="s">
        <v>423</v>
      </c>
      <c r="E6" s="244"/>
      <c r="F6" s="244"/>
      <c r="G6" s="244"/>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c r="A8" s="16">
        <v>1</v>
      </c>
      <c r="B8" s="28" t="s">
        <v>468</v>
      </c>
      <c r="C8" s="18">
        <v>40797.4</v>
      </c>
      <c r="D8" s="18">
        <v>79450.7</v>
      </c>
      <c r="E8" s="32" t="s">
        <v>469</v>
      </c>
      <c r="F8" s="27" t="s">
        <v>425</v>
      </c>
      <c r="G8" s="23">
        <v>53.8</v>
      </c>
      <c r="H8" s="23">
        <v>54.8</v>
      </c>
      <c r="I8" s="23">
        <v>55.8</v>
      </c>
      <c r="J8" s="23">
        <v>56.8</v>
      </c>
      <c r="K8" s="115">
        <v>0</v>
      </c>
      <c r="L8" s="115">
        <v>0</v>
      </c>
      <c r="M8" s="115">
        <v>0</v>
      </c>
      <c r="N8" s="115">
        <v>0</v>
      </c>
      <c r="O8" s="115">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sheetPr>
    <pageSetUpPr fitToPage="1"/>
  </sheetPr>
  <dimension ref="A1:O9"/>
  <sheetViews>
    <sheetView topLeftCell="A7" workbookViewId="0">
      <selection activeCell="C8" sqref="C8:C9"/>
    </sheetView>
  </sheetViews>
  <sheetFormatPr defaultRowHeight="14.25"/>
  <cols>
    <col min="1" max="1" width="5.5" customWidth="1"/>
    <col min="2" max="2" width="26.875" customWidth="1"/>
    <col min="3" max="3" width="14.75" customWidth="1"/>
    <col min="4" max="4" width="11.75" customWidth="1"/>
    <col min="5" max="5" width="18.125" customWidth="1"/>
    <col min="6" max="6" width="11" customWidth="1"/>
    <col min="7" max="7" width="11.875" customWidth="1"/>
    <col min="8" max="8" width="8.5" customWidth="1"/>
    <col min="9" max="9" width="8.125" customWidth="1"/>
    <col min="10" max="11" width="8" customWidth="1"/>
    <col min="12" max="12" width="7.25" customWidth="1"/>
    <col min="13" max="13" width="8.25" customWidth="1"/>
    <col min="14" max="14" width="7.125" customWidth="1"/>
    <col min="15" max="15" width="6.5" customWidth="1"/>
  </cols>
  <sheetData>
    <row r="1" spans="1:15" ht="45" customHeight="1">
      <c r="F1" s="26"/>
      <c r="G1" s="26"/>
      <c r="H1" s="26"/>
      <c r="I1" s="26"/>
      <c r="J1" s="243" t="s">
        <v>470</v>
      </c>
      <c r="K1" s="243"/>
      <c r="L1" s="243"/>
      <c r="M1" s="243"/>
      <c r="N1" s="26"/>
      <c r="O1" s="26"/>
    </row>
    <row r="2" spans="1:15" ht="18.75">
      <c r="A2" s="245" t="s">
        <v>316</v>
      </c>
      <c r="B2" s="245"/>
      <c r="C2" s="245"/>
      <c r="D2" s="245"/>
      <c r="E2" s="245"/>
      <c r="F2" s="245"/>
      <c r="G2" s="245"/>
      <c r="H2" s="245"/>
      <c r="I2" s="245"/>
      <c r="J2" s="245"/>
      <c r="K2" s="245"/>
      <c r="L2" s="245"/>
      <c r="M2" s="245"/>
    </row>
    <row r="3" spans="1:15" ht="48" customHeight="1">
      <c r="A3" s="255" t="s">
        <v>471</v>
      </c>
      <c r="B3" s="255"/>
      <c r="C3" s="255"/>
      <c r="D3" s="255"/>
      <c r="E3" s="255"/>
      <c r="F3" s="255"/>
      <c r="G3" s="255"/>
      <c r="H3" s="255"/>
      <c r="I3" s="255"/>
      <c r="J3" s="255"/>
      <c r="K3" s="255"/>
      <c r="L3" s="255"/>
      <c r="M3" s="255"/>
    </row>
    <row r="4" spans="1:15" ht="21" customHeight="1">
      <c r="A4" s="247" t="s">
        <v>413</v>
      </c>
      <c r="B4" s="247"/>
      <c r="C4" s="247"/>
      <c r="D4" s="247"/>
      <c r="E4" s="247"/>
      <c r="F4" s="247"/>
      <c r="G4" s="247"/>
      <c r="H4" s="247"/>
      <c r="I4" s="247"/>
      <c r="J4" s="247"/>
      <c r="K4" s="247"/>
      <c r="L4" s="247"/>
      <c r="M4" s="247"/>
    </row>
    <row r="5" spans="1:15" ht="76.5" customHeight="1">
      <c r="A5" s="241" t="s">
        <v>415</v>
      </c>
      <c r="B5" s="241" t="s">
        <v>416</v>
      </c>
      <c r="C5" s="244" t="s">
        <v>417</v>
      </c>
      <c r="D5" s="244"/>
      <c r="E5" s="241" t="s">
        <v>418</v>
      </c>
      <c r="F5" s="241" t="s">
        <v>419</v>
      </c>
      <c r="G5" s="241" t="s">
        <v>420</v>
      </c>
      <c r="H5" s="244" t="s">
        <v>421</v>
      </c>
      <c r="I5" s="244"/>
      <c r="J5" s="244"/>
      <c r="K5" s="244"/>
      <c r="L5" s="244"/>
      <c r="M5" s="244"/>
      <c r="N5" s="244"/>
      <c r="O5" s="244"/>
    </row>
    <row r="6" spans="1:15" ht="68.25" customHeight="1">
      <c r="A6" s="242"/>
      <c r="B6" s="242"/>
      <c r="C6" s="16" t="s">
        <v>422</v>
      </c>
      <c r="D6" s="16" t="s">
        <v>423</v>
      </c>
      <c r="E6" s="242"/>
      <c r="F6" s="242"/>
      <c r="G6" s="242"/>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c r="A8" s="244">
        <v>1</v>
      </c>
      <c r="B8" s="181" t="s">
        <v>472</v>
      </c>
      <c r="C8" s="240">
        <v>47676</v>
      </c>
      <c r="D8" s="240">
        <v>174138</v>
      </c>
      <c r="E8" s="32" t="s">
        <v>476</v>
      </c>
      <c r="F8" s="27" t="s">
        <v>473</v>
      </c>
      <c r="G8" s="115">
        <v>0</v>
      </c>
      <c r="H8" s="115">
        <v>0</v>
      </c>
      <c r="I8" s="115">
        <v>0</v>
      </c>
      <c r="J8" s="115">
        <v>0</v>
      </c>
      <c r="K8" s="30">
        <v>28688.1</v>
      </c>
      <c r="L8" s="115">
        <v>26900</v>
      </c>
      <c r="M8" s="115">
        <v>0</v>
      </c>
      <c r="N8" s="115">
        <v>0</v>
      </c>
      <c r="O8" s="115">
        <v>0</v>
      </c>
    </row>
    <row r="9" spans="1:15" ht="110.1" customHeight="1">
      <c r="A9" s="244"/>
      <c r="B9" s="181"/>
      <c r="C9" s="240"/>
      <c r="D9" s="240"/>
      <c r="E9" s="32" t="s">
        <v>475</v>
      </c>
      <c r="F9" s="27" t="s">
        <v>474</v>
      </c>
      <c r="G9" s="115">
        <v>0</v>
      </c>
      <c r="H9" s="115">
        <v>0</v>
      </c>
      <c r="I9" s="115">
        <v>0</v>
      </c>
      <c r="J9" s="115">
        <v>1</v>
      </c>
      <c r="K9" s="115">
        <v>0</v>
      </c>
      <c r="L9" s="115">
        <v>0</v>
      </c>
      <c r="M9" s="115">
        <v>0</v>
      </c>
      <c r="N9" s="115">
        <v>0</v>
      </c>
      <c r="O9" s="115">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sheetPr>
    <pageSetUpPr fitToPage="1"/>
  </sheetPr>
  <dimension ref="A1:E305"/>
  <sheetViews>
    <sheetView view="pageBreakPreview" topLeftCell="A151" zoomScale="90" zoomScaleNormal="100" zoomScaleSheetLayoutView="90" workbookViewId="0">
      <selection activeCell="A83" sqref="A83:D83"/>
    </sheetView>
  </sheetViews>
  <sheetFormatPr defaultRowHeight="14.25"/>
  <cols>
    <col min="1" max="1" width="11.875" customWidth="1"/>
    <col min="2" max="2" width="50.125" customWidth="1"/>
    <col min="3" max="3" width="17" customWidth="1"/>
    <col min="4" max="4" width="25.125" customWidth="1"/>
  </cols>
  <sheetData>
    <row r="1" spans="1:4" ht="31.5" customHeight="1">
      <c r="A1" s="139" t="s">
        <v>128</v>
      </c>
      <c r="B1" s="139"/>
      <c r="C1" s="139"/>
      <c r="D1" s="139"/>
    </row>
    <row r="2" spans="1:4" ht="108.95" customHeight="1">
      <c r="A2" s="171" t="s">
        <v>129</v>
      </c>
      <c r="B2" s="171"/>
      <c r="C2" s="171"/>
      <c r="D2" s="171"/>
    </row>
    <row r="3" spans="1:4" ht="73.5" customHeight="1">
      <c r="A3" s="171" t="s">
        <v>130</v>
      </c>
      <c r="B3" s="171"/>
      <c r="C3" s="171"/>
      <c r="D3" s="171"/>
    </row>
    <row r="4" spans="1:4" ht="129.6" customHeight="1">
      <c r="A4" s="171" t="s">
        <v>131</v>
      </c>
      <c r="B4" s="171"/>
      <c r="C4" s="171"/>
      <c r="D4" s="171"/>
    </row>
    <row r="5" spans="1:4" ht="91.5" customHeight="1">
      <c r="A5" s="171" t="s">
        <v>132</v>
      </c>
      <c r="B5" s="171"/>
      <c r="C5" s="171"/>
      <c r="D5" s="171"/>
    </row>
    <row r="6" spans="1:4" ht="16.5" customHeight="1">
      <c r="A6" s="172" t="s">
        <v>167</v>
      </c>
      <c r="B6" s="172"/>
      <c r="C6" s="172"/>
      <c r="D6" s="172"/>
    </row>
    <row r="7" spans="1:4" ht="36.950000000000003" customHeight="1">
      <c r="A7" s="172" t="s">
        <v>231</v>
      </c>
      <c r="B7" s="172"/>
      <c r="C7" s="172"/>
      <c r="D7" s="172"/>
    </row>
    <row r="8" spans="1:4" ht="17.45" customHeight="1">
      <c r="A8" s="172" t="s">
        <v>232</v>
      </c>
      <c r="B8" s="172"/>
      <c r="C8" s="172"/>
      <c r="D8" s="172"/>
    </row>
    <row r="9" spans="1:4" ht="74.099999999999994" customHeight="1">
      <c r="A9" s="171" t="s">
        <v>133</v>
      </c>
      <c r="B9" s="171"/>
      <c r="C9" s="171"/>
      <c r="D9" s="171"/>
    </row>
    <row r="10" spans="1:4" ht="90" customHeight="1">
      <c r="A10" s="171" t="s">
        <v>134</v>
      </c>
      <c r="B10" s="171"/>
      <c r="C10" s="171"/>
      <c r="D10" s="171"/>
    </row>
    <row r="11" spans="1:4" ht="134.1" customHeight="1">
      <c r="A11" s="171" t="s">
        <v>135</v>
      </c>
      <c r="B11" s="171"/>
      <c r="C11" s="171"/>
      <c r="D11" s="171"/>
    </row>
    <row r="12" spans="1:4" ht="191.1" customHeight="1">
      <c r="A12" s="173" t="s">
        <v>753</v>
      </c>
      <c r="B12" s="173"/>
      <c r="C12" s="173"/>
      <c r="D12" s="173"/>
    </row>
    <row r="13" spans="1:4" ht="57.6" customHeight="1">
      <c r="A13" s="161" t="s">
        <v>136</v>
      </c>
      <c r="B13" s="161"/>
      <c r="C13" s="161"/>
      <c r="D13" s="161"/>
    </row>
    <row r="14" spans="1:4" ht="69.599999999999994" customHeight="1">
      <c r="A14" s="171" t="s">
        <v>137</v>
      </c>
      <c r="B14" s="171"/>
      <c r="C14" s="171"/>
      <c r="D14" s="171"/>
    </row>
    <row r="15" spans="1:4" ht="36.6" customHeight="1">
      <c r="A15" s="171" t="s">
        <v>138</v>
      </c>
      <c r="B15" s="171"/>
      <c r="C15" s="171"/>
      <c r="D15" s="171"/>
    </row>
    <row r="16" spans="1:4" ht="55.5" customHeight="1">
      <c r="A16" s="171" t="s">
        <v>139</v>
      </c>
      <c r="B16" s="171"/>
      <c r="C16" s="171"/>
      <c r="D16" s="171"/>
    </row>
    <row r="17" spans="1:4" ht="37.5" customHeight="1">
      <c r="A17" s="171" t="s">
        <v>140</v>
      </c>
      <c r="B17" s="171"/>
      <c r="C17" s="171"/>
      <c r="D17" s="171"/>
    </row>
    <row r="18" spans="1:4" ht="36.6" customHeight="1">
      <c r="A18" s="171" t="s">
        <v>142</v>
      </c>
      <c r="B18" s="171"/>
      <c r="C18" s="171"/>
      <c r="D18" s="171"/>
    </row>
    <row r="19" spans="1:4" ht="54" customHeight="1">
      <c r="A19" s="171" t="s">
        <v>141</v>
      </c>
      <c r="B19" s="171"/>
      <c r="C19" s="171"/>
      <c r="D19" s="171"/>
    </row>
    <row r="20" spans="1:4" ht="93.95" customHeight="1">
      <c r="A20" s="171" t="s">
        <v>143</v>
      </c>
      <c r="B20" s="171"/>
      <c r="C20" s="171"/>
      <c r="D20" s="171"/>
    </row>
    <row r="21" spans="1:4" ht="73.5" customHeight="1">
      <c r="A21" s="171" t="s">
        <v>233</v>
      </c>
      <c r="B21" s="171"/>
      <c r="C21" s="171"/>
      <c r="D21" s="171"/>
    </row>
    <row r="22" spans="1:4" ht="91.5" customHeight="1">
      <c r="A22" s="171" t="s">
        <v>234</v>
      </c>
      <c r="B22" s="171"/>
      <c r="C22" s="171"/>
      <c r="D22" s="171"/>
    </row>
    <row r="23" spans="1:4" ht="36.6" customHeight="1">
      <c r="A23" s="171" t="s">
        <v>144</v>
      </c>
      <c r="B23" s="171"/>
      <c r="C23" s="171"/>
      <c r="D23" s="171"/>
    </row>
    <row r="24" spans="1:4" ht="183" customHeight="1">
      <c r="A24" s="171" t="s">
        <v>145</v>
      </c>
      <c r="B24" s="171"/>
      <c r="C24" s="171"/>
      <c r="D24" s="171"/>
    </row>
    <row r="25" spans="1:4" ht="71.45" customHeight="1">
      <c r="A25" s="171" t="s">
        <v>146</v>
      </c>
      <c r="B25" s="171"/>
      <c r="C25" s="171"/>
      <c r="D25" s="171"/>
    </row>
    <row r="26" spans="1:4" ht="147.6" customHeight="1">
      <c r="A26" s="171" t="s">
        <v>211</v>
      </c>
      <c r="B26" s="171"/>
      <c r="C26" s="171"/>
      <c r="D26" s="171"/>
    </row>
    <row r="27" spans="1:4" ht="92.1" customHeight="1">
      <c r="A27" s="171" t="s">
        <v>235</v>
      </c>
      <c r="B27" s="171"/>
      <c r="C27" s="171"/>
      <c r="D27" s="171"/>
    </row>
    <row r="28" spans="1:4" ht="92.1" customHeight="1">
      <c r="A28" s="171" t="s">
        <v>147</v>
      </c>
      <c r="B28" s="171"/>
      <c r="C28" s="171"/>
      <c r="D28" s="171"/>
    </row>
    <row r="29" spans="1:4" ht="39.6" customHeight="1">
      <c r="A29" s="171" t="s">
        <v>148</v>
      </c>
      <c r="B29" s="171"/>
      <c r="C29" s="171"/>
      <c r="D29" s="171"/>
    </row>
    <row r="30" spans="1:4" ht="72.599999999999994" customHeight="1">
      <c r="A30" s="171" t="s">
        <v>149</v>
      </c>
      <c r="B30" s="171"/>
      <c r="C30" s="171"/>
      <c r="D30" s="171"/>
    </row>
    <row r="31" spans="1:4" ht="92.1" customHeight="1">
      <c r="A31" s="171" t="s">
        <v>150</v>
      </c>
      <c r="B31" s="171"/>
      <c r="C31" s="171"/>
      <c r="D31" s="171"/>
    </row>
    <row r="32" spans="1:4" ht="72.599999999999994" customHeight="1">
      <c r="A32" s="171" t="s">
        <v>151</v>
      </c>
      <c r="B32" s="171"/>
      <c r="C32" s="171"/>
      <c r="D32" s="171"/>
    </row>
    <row r="33" spans="1:4" ht="38.450000000000003" customHeight="1">
      <c r="A33" s="171" t="s">
        <v>152</v>
      </c>
      <c r="B33" s="171"/>
      <c r="C33" s="171"/>
      <c r="D33" s="171"/>
    </row>
    <row r="34" spans="1:4" ht="92.1" customHeight="1">
      <c r="A34" s="171" t="s">
        <v>212</v>
      </c>
      <c r="B34" s="171"/>
      <c r="C34" s="171"/>
      <c r="D34" s="171"/>
    </row>
    <row r="35" spans="1:4" ht="90.95" customHeight="1">
      <c r="A35" s="171" t="s">
        <v>236</v>
      </c>
      <c r="B35" s="171"/>
      <c r="C35" s="171"/>
      <c r="D35" s="171"/>
    </row>
    <row r="36" spans="1:4" ht="162.94999999999999" customHeight="1">
      <c r="A36" s="171" t="s">
        <v>153</v>
      </c>
      <c r="B36" s="171"/>
      <c r="C36" s="171"/>
      <c r="D36" s="171"/>
    </row>
    <row r="37" spans="1:4" ht="73.5" customHeight="1">
      <c r="A37" s="171" t="s">
        <v>154</v>
      </c>
      <c r="B37" s="171"/>
      <c r="C37" s="171"/>
      <c r="D37" s="171"/>
    </row>
    <row r="38" spans="1:4" ht="93.95" customHeight="1">
      <c r="A38" s="171" t="s">
        <v>155</v>
      </c>
      <c r="B38" s="171"/>
      <c r="C38" s="171"/>
      <c r="D38" s="171"/>
    </row>
    <row r="39" spans="1:4" ht="183.6" customHeight="1">
      <c r="A39" s="171" t="s">
        <v>237</v>
      </c>
      <c r="B39" s="171"/>
      <c r="C39" s="171"/>
      <c r="D39" s="171"/>
    </row>
    <row r="40" spans="1:4" ht="109.5" customHeight="1">
      <c r="A40" s="171" t="s">
        <v>156</v>
      </c>
      <c r="B40" s="171"/>
      <c r="C40" s="171"/>
      <c r="D40" s="171"/>
    </row>
    <row r="41" spans="1:4" ht="128.44999999999999" customHeight="1">
      <c r="A41" s="171" t="s">
        <v>157</v>
      </c>
      <c r="B41" s="171"/>
      <c r="C41" s="171"/>
      <c r="D41" s="171"/>
    </row>
    <row r="42" spans="1:4" ht="54" customHeight="1">
      <c r="A42" s="166" t="s">
        <v>168</v>
      </c>
      <c r="B42" s="166"/>
      <c r="C42" s="166"/>
      <c r="D42" s="166"/>
    </row>
    <row r="43" spans="1:4" ht="22.5" customHeight="1">
      <c r="A43" s="160" t="s">
        <v>158</v>
      </c>
      <c r="B43" s="160"/>
      <c r="C43" s="160"/>
      <c r="D43" s="160"/>
    </row>
    <row r="44" spans="1:4" ht="18.75">
      <c r="A44" s="168" t="s">
        <v>159</v>
      </c>
      <c r="B44" s="168"/>
      <c r="C44" s="168"/>
      <c r="D44" s="168"/>
    </row>
    <row r="45" spans="1:4" ht="18.75">
      <c r="A45" s="168" t="s">
        <v>160</v>
      </c>
      <c r="B45" s="168"/>
      <c r="C45" s="168"/>
      <c r="D45" s="168"/>
    </row>
    <row r="46" spans="1:4" ht="18.75">
      <c r="A46" s="168" t="s">
        <v>161</v>
      </c>
      <c r="B46" s="168"/>
      <c r="C46" s="168"/>
      <c r="D46" s="168"/>
    </row>
    <row r="47" spans="1:4" ht="18.75">
      <c r="A47" s="168" t="s">
        <v>162</v>
      </c>
      <c r="B47" s="168"/>
      <c r="C47" s="168"/>
      <c r="D47" s="168"/>
    </row>
    <row r="48" spans="1:4" ht="18.75">
      <c r="A48" s="168" t="s">
        <v>163</v>
      </c>
      <c r="B48" s="168"/>
      <c r="C48" s="168"/>
      <c r="D48" s="168"/>
    </row>
    <row r="49" spans="1:4" ht="18.75">
      <c r="A49" s="168" t="s">
        <v>164</v>
      </c>
      <c r="B49" s="168"/>
      <c r="C49" s="168"/>
      <c r="D49" s="168"/>
    </row>
    <row r="50" spans="1:4" ht="18.75">
      <c r="A50" s="168" t="s">
        <v>165</v>
      </c>
      <c r="B50" s="168"/>
      <c r="C50" s="168"/>
      <c r="D50" s="168"/>
    </row>
    <row r="51" spans="1:4" ht="18.75">
      <c r="A51" s="168" t="s">
        <v>166</v>
      </c>
      <c r="B51" s="168"/>
      <c r="C51" s="168"/>
      <c r="D51" s="168"/>
    </row>
    <row r="52" spans="1:4" ht="19.5" customHeight="1">
      <c r="A52" s="166" t="s">
        <v>169</v>
      </c>
      <c r="B52" s="166"/>
      <c r="C52" s="166"/>
      <c r="D52" s="166"/>
    </row>
    <row r="53" spans="1:4" ht="18.75">
      <c r="A53" s="168" t="s">
        <v>227</v>
      </c>
      <c r="B53" s="168"/>
      <c r="C53" s="168"/>
      <c r="D53" s="168"/>
    </row>
    <row r="54" spans="1:4" ht="18.75">
      <c r="A54" s="168" t="s">
        <v>228</v>
      </c>
      <c r="B54" s="168"/>
      <c r="C54" s="168"/>
      <c r="D54" s="168"/>
    </row>
    <row r="55" spans="1:4" ht="18.75">
      <c r="A55" s="168" t="s">
        <v>229</v>
      </c>
      <c r="B55" s="168"/>
      <c r="C55" s="168"/>
      <c r="D55" s="168"/>
    </row>
    <row r="56" spans="1:4" ht="18.75">
      <c r="A56" s="168" t="s">
        <v>230</v>
      </c>
      <c r="B56" s="168"/>
      <c r="C56" s="168"/>
      <c r="D56" s="168"/>
    </row>
    <row r="57" spans="1:4" ht="18.75">
      <c r="A57" s="3"/>
    </row>
    <row r="58" spans="1:4" ht="18.95" customHeight="1">
      <c r="A58" s="166" t="s">
        <v>170</v>
      </c>
      <c r="B58" s="166"/>
      <c r="C58" s="166"/>
      <c r="D58" s="166"/>
    </row>
    <row r="59" spans="1:4" ht="18.75">
      <c r="A59" s="168" t="s">
        <v>171</v>
      </c>
      <c r="B59" s="168"/>
      <c r="C59" s="168"/>
      <c r="D59" s="168"/>
    </row>
    <row r="60" spans="1:4" ht="18.75">
      <c r="A60" s="168" t="s">
        <v>172</v>
      </c>
      <c r="B60" s="168"/>
      <c r="C60" s="168"/>
      <c r="D60" s="168"/>
    </row>
    <row r="61" spans="1:4" ht="18.75">
      <c r="A61" s="168" t="s">
        <v>173</v>
      </c>
      <c r="B61" s="168"/>
      <c r="C61" s="168"/>
      <c r="D61" s="168"/>
    </row>
    <row r="62" spans="1:4" ht="18.75">
      <c r="A62" s="168" t="s">
        <v>174</v>
      </c>
      <c r="B62" s="168"/>
      <c r="C62" s="168"/>
      <c r="D62" s="168"/>
    </row>
    <row r="63" spans="1:4" ht="18.75">
      <c r="A63" s="168" t="s">
        <v>175</v>
      </c>
      <c r="B63" s="168"/>
      <c r="C63" s="168"/>
      <c r="D63" s="168"/>
    </row>
    <row r="64" spans="1:4" ht="18.75">
      <c r="A64" s="168" t="s">
        <v>176</v>
      </c>
      <c r="B64" s="168"/>
      <c r="C64" s="168"/>
      <c r="D64" s="168"/>
    </row>
    <row r="65" spans="1:4" ht="18.75">
      <c r="A65" s="168" t="s">
        <v>177</v>
      </c>
      <c r="B65" s="168"/>
      <c r="C65" s="168"/>
      <c r="D65" s="168"/>
    </row>
    <row r="66" spans="1:4" ht="18.75">
      <c r="A66" s="168" t="s">
        <v>178</v>
      </c>
      <c r="B66" s="168"/>
      <c r="C66" s="168"/>
      <c r="D66" s="168"/>
    </row>
    <row r="67" spans="1:4" ht="18.75">
      <c r="A67" s="168" t="s">
        <v>179</v>
      </c>
      <c r="B67" s="168"/>
      <c r="C67" s="168"/>
      <c r="D67" s="168"/>
    </row>
    <row r="68" spans="1:4" ht="18.75">
      <c r="A68" s="168" t="s">
        <v>180</v>
      </c>
      <c r="B68" s="168"/>
      <c r="C68" s="168"/>
      <c r="D68" s="168"/>
    </row>
    <row r="69" spans="1:4" ht="18.75">
      <c r="A69" s="168" t="s">
        <v>181</v>
      </c>
      <c r="B69" s="168"/>
      <c r="C69" s="168"/>
      <c r="D69" s="168"/>
    </row>
    <row r="70" spans="1:4" ht="18.75">
      <c r="A70" s="168" t="s">
        <v>182</v>
      </c>
      <c r="B70" s="168"/>
      <c r="C70" s="168"/>
      <c r="D70" s="168"/>
    </row>
    <row r="71" spans="1:4" ht="18.75">
      <c r="A71" s="168" t="s">
        <v>183</v>
      </c>
      <c r="B71" s="168"/>
      <c r="C71" s="168"/>
      <c r="D71" s="168"/>
    </row>
    <row r="72" spans="1:4" ht="18.75">
      <c r="A72" s="168" t="s">
        <v>184</v>
      </c>
      <c r="B72" s="168"/>
      <c r="C72" s="168"/>
      <c r="D72" s="168"/>
    </row>
    <row r="73" spans="1:4" ht="18.75">
      <c r="A73" s="168" t="s">
        <v>185</v>
      </c>
      <c r="B73" s="168"/>
      <c r="C73" s="168"/>
      <c r="D73" s="168"/>
    </row>
    <row r="74" spans="1:4" ht="18.75">
      <c r="A74" s="168" t="s">
        <v>186</v>
      </c>
      <c r="B74" s="168"/>
      <c r="C74" s="168"/>
      <c r="D74" s="168"/>
    </row>
    <row r="75" spans="1:4" ht="18.75">
      <c r="A75" s="168" t="s">
        <v>187</v>
      </c>
      <c r="B75" s="168"/>
      <c r="C75" s="168"/>
      <c r="D75" s="168"/>
    </row>
    <row r="76" spans="1:4" ht="18.75">
      <c r="A76" s="168" t="s">
        <v>188</v>
      </c>
      <c r="B76" s="168"/>
      <c r="C76" s="168"/>
      <c r="D76" s="168"/>
    </row>
    <row r="77" spans="1:4" ht="18.75">
      <c r="A77" s="168" t="s">
        <v>189</v>
      </c>
      <c r="B77" s="168"/>
      <c r="C77" s="168"/>
      <c r="D77" s="168"/>
    </row>
    <row r="78" spans="1:4" ht="18.75">
      <c r="A78" s="168" t="s">
        <v>190</v>
      </c>
      <c r="B78" s="168"/>
      <c r="C78" s="168"/>
      <c r="D78" s="168"/>
    </row>
    <row r="79" spans="1:4" ht="36" customHeight="1">
      <c r="A79" s="160" t="s">
        <v>191</v>
      </c>
      <c r="B79" s="160"/>
      <c r="C79" s="160"/>
      <c r="D79" s="160"/>
    </row>
    <row r="80" spans="1:4" ht="18.75">
      <c r="A80" s="168" t="s">
        <v>192</v>
      </c>
      <c r="B80" s="168"/>
      <c r="C80" s="168"/>
      <c r="D80" s="168"/>
    </row>
    <row r="81" spans="1:4" ht="38.1" customHeight="1">
      <c r="A81" s="160" t="s">
        <v>193</v>
      </c>
      <c r="B81" s="160"/>
      <c r="C81" s="160"/>
      <c r="D81" s="160"/>
    </row>
    <row r="82" spans="1:4">
      <c r="A82" s="156"/>
      <c r="B82" s="156"/>
      <c r="C82" s="156"/>
      <c r="D82" s="156"/>
    </row>
    <row r="83" spans="1:4" ht="18.75">
      <c r="A83" s="139" t="s">
        <v>194</v>
      </c>
      <c r="B83" s="139"/>
      <c r="C83" s="139"/>
      <c r="D83" s="139"/>
    </row>
    <row r="84" spans="1:4" ht="19.5" customHeight="1">
      <c r="A84" s="169" t="s">
        <v>195</v>
      </c>
      <c r="B84" s="169"/>
      <c r="C84" s="169"/>
      <c r="D84" s="169"/>
    </row>
    <row r="85" spans="1:4" ht="309.95" customHeight="1">
      <c r="A85" s="158" t="s">
        <v>196</v>
      </c>
      <c r="B85" s="158"/>
      <c r="C85" s="158"/>
      <c r="D85" s="158"/>
    </row>
    <row r="86" spans="1:4" ht="21.6" customHeight="1">
      <c r="A86" s="169" t="s">
        <v>197</v>
      </c>
      <c r="B86" s="169"/>
      <c r="C86" s="169"/>
      <c r="D86" s="169"/>
    </row>
    <row r="87" spans="1:4" ht="17.100000000000001" customHeight="1">
      <c r="A87" s="160" t="s">
        <v>198</v>
      </c>
      <c r="B87" s="160"/>
      <c r="C87" s="160"/>
      <c r="D87" s="160"/>
    </row>
    <row r="88" spans="1:4" ht="18" customHeight="1">
      <c r="A88" s="160" t="s">
        <v>199</v>
      </c>
      <c r="B88" s="160"/>
      <c r="C88" s="160"/>
      <c r="D88" s="160"/>
    </row>
    <row r="89" spans="1:4" ht="16.5" customHeight="1">
      <c r="A89" s="160" t="s">
        <v>200</v>
      </c>
      <c r="B89" s="160"/>
      <c r="C89" s="160"/>
      <c r="D89" s="160"/>
    </row>
    <row r="90" spans="1:4" ht="18.95" customHeight="1">
      <c r="A90" s="160" t="s">
        <v>201</v>
      </c>
      <c r="B90" s="160"/>
      <c r="C90" s="160"/>
      <c r="D90" s="160"/>
    </row>
    <row r="91" spans="1:4" ht="21" customHeight="1">
      <c r="A91" s="160" t="s">
        <v>202</v>
      </c>
      <c r="B91" s="160"/>
      <c r="C91" s="160"/>
      <c r="D91" s="160"/>
    </row>
    <row r="92" spans="1:4" ht="38.1" customHeight="1">
      <c r="A92" s="160" t="s">
        <v>203</v>
      </c>
      <c r="B92" s="160"/>
      <c r="C92" s="160"/>
      <c r="D92" s="160"/>
    </row>
    <row r="93" spans="1:4">
      <c r="A93" s="156"/>
      <c r="B93" s="156"/>
      <c r="C93" s="156"/>
      <c r="D93" s="156"/>
    </row>
    <row r="94" spans="1:4" ht="18" customHeight="1">
      <c r="A94" s="166" t="s">
        <v>204</v>
      </c>
      <c r="B94" s="166"/>
      <c r="C94" s="166"/>
      <c r="D94" s="166"/>
    </row>
    <row r="95" spans="1:4" ht="18" customHeight="1">
      <c r="A95" s="169" t="s">
        <v>195</v>
      </c>
      <c r="B95" s="169"/>
      <c r="C95" s="169"/>
      <c r="D95" s="169"/>
    </row>
    <row r="96" spans="1:4" ht="73.5" customHeight="1">
      <c r="A96" s="158" t="s">
        <v>205</v>
      </c>
      <c r="B96" s="158"/>
      <c r="C96" s="158"/>
      <c r="D96" s="158"/>
    </row>
    <row r="97" spans="1:4" ht="111" customHeight="1">
      <c r="A97" s="170" t="s">
        <v>206</v>
      </c>
      <c r="B97" s="170"/>
      <c r="C97" s="170"/>
      <c r="D97" s="170"/>
    </row>
    <row r="98" spans="1:4" ht="75.95" customHeight="1">
      <c r="A98" s="158" t="s">
        <v>207</v>
      </c>
      <c r="B98" s="158"/>
      <c r="C98" s="158"/>
      <c r="D98" s="158"/>
    </row>
    <row r="99" spans="1:4" ht="19.5" customHeight="1">
      <c r="A99" s="169" t="s">
        <v>197</v>
      </c>
      <c r="B99" s="169"/>
      <c r="C99" s="169"/>
      <c r="D99" s="169"/>
    </row>
    <row r="100" spans="1:4" ht="128.1" customHeight="1">
      <c r="A100" s="158" t="s">
        <v>208</v>
      </c>
      <c r="B100" s="158"/>
      <c r="C100" s="158"/>
      <c r="D100" s="158"/>
    </row>
    <row r="101" spans="1:4" ht="108" customHeight="1">
      <c r="A101" s="158" t="s">
        <v>209</v>
      </c>
      <c r="B101" s="158"/>
      <c r="C101" s="158"/>
      <c r="D101" s="158"/>
    </row>
    <row r="102" spans="1:4" ht="126.95" customHeight="1">
      <c r="A102" s="158" t="s">
        <v>210</v>
      </c>
      <c r="B102" s="158"/>
      <c r="C102" s="158"/>
      <c r="D102" s="158"/>
    </row>
    <row r="103" spans="1:4" ht="18.75" customHeight="1">
      <c r="A103" s="139" t="s">
        <v>213</v>
      </c>
      <c r="B103" s="139"/>
      <c r="C103" s="139"/>
      <c r="D103" s="139"/>
    </row>
    <row r="104" spans="1:4" ht="18.600000000000001" customHeight="1">
      <c r="A104" s="169" t="s">
        <v>195</v>
      </c>
      <c r="B104" s="169"/>
      <c r="C104" s="169"/>
      <c r="D104" s="169"/>
    </row>
    <row r="105" spans="1:4" ht="36" customHeight="1">
      <c r="A105" s="168" t="s">
        <v>214</v>
      </c>
      <c r="B105" s="168"/>
      <c r="C105" s="168"/>
      <c r="D105" s="168"/>
    </row>
    <row r="106" spans="1:4" ht="39.950000000000003" customHeight="1">
      <c r="A106" s="160" t="s">
        <v>215</v>
      </c>
      <c r="B106" s="160"/>
      <c r="C106" s="160"/>
      <c r="D106" s="160"/>
    </row>
    <row r="107" spans="1:4" ht="90.6" customHeight="1">
      <c r="A107" s="160" t="s">
        <v>224</v>
      </c>
      <c r="B107" s="160"/>
      <c r="C107" s="160"/>
      <c r="D107" s="160"/>
    </row>
    <row r="108" spans="1:4" ht="37.5" customHeight="1">
      <c r="A108" s="168" t="s">
        <v>216</v>
      </c>
      <c r="B108" s="168"/>
      <c r="C108" s="168"/>
      <c r="D108" s="168"/>
    </row>
    <row r="109" spans="1:4" ht="18.75">
      <c r="A109" s="168" t="s">
        <v>217</v>
      </c>
      <c r="B109" s="168"/>
      <c r="C109" s="168"/>
      <c r="D109" s="168"/>
    </row>
    <row r="110" spans="1:4" ht="39" customHeight="1">
      <c r="A110" s="160" t="s">
        <v>218</v>
      </c>
      <c r="B110" s="160"/>
      <c r="C110" s="160"/>
      <c r="D110" s="160"/>
    </row>
    <row r="111" spans="1:4" ht="39" customHeight="1">
      <c r="A111" s="169" t="s">
        <v>226</v>
      </c>
      <c r="B111" s="169"/>
      <c r="C111" s="169"/>
      <c r="D111" s="169"/>
    </row>
    <row r="112" spans="1:4" ht="60" customHeight="1">
      <c r="A112" s="121" t="s">
        <v>219</v>
      </c>
      <c r="B112" s="121" t="s">
        <v>220</v>
      </c>
      <c r="C112" s="121" t="s">
        <v>221</v>
      </c>
      <c r="D112" s="121" t="s">
        <v>222</v>
      </c>
    </row>
    <row r="113" spans="1:5" ht="45.6" customHeight="1">
      <c r="A113" s="7">
        <v>1</v>
      </c>
      <c r="B113" s="122" t="s">
        <v>225</v>
      </c>
      <c r="C113" s="7">
        <v>679</v>
      </c>
      <c r="D113" s="15">
        <f>C113/1237</f>
        <v>0.54890864995957966</v>
      </c>
    </row>
    <row r="114" spans="1:5" ht="31.5">
      <c r="A114" s="7">
        <v>2</v>
      </c>
      <c r="B114" s="14" t="s">
        <v>223</v>
      </c>
      <c r="C114" s="7">
        <v>558</v>
      </c>
      <c r="D114" s="15">
        <f>C114/1237</f>
        <v>0.45109135004042039</v>
      </c>
    </row>
    <row r="116" spans="1:5" ht="18.75">
      <c r="A116" s="167" t="s">
        <v>197</v>
      </c>
      <c r="B116" s="167"/>
      <c r="C116" s="167"/>
      <c r="D116" s="167"/>
      <c r="E116" s="12"/>
    </row>
    <row r="117" spans="1:5" ht="18" customHeight="1">
      <c r="A117" s="160" t="s">
        <v>239</v>
      </c>
      <c r="B117" s="160"/>
      <c r="C117" s="160"/>
      <c r="D117" s="160"/>
    </row>
    <row r="118" spans="1:5" ht="21.95" customHeight="1">
      <c r="A118" s="160" t="s">
        <v>238</v>
      </c>
      <c r="B118" s="160"/>
      <c r="C118" s="160"/>
      <c r="D118" s="160"/>
    </row>
    <row r="119" spans="1:5" ht="35.450000000000003" customHeight="1">
      <c r="A119" s="160" t="s">
        <v>240</v>
      </c>
      <c r="B119" s="160"/>
      <c r="C119" s="160"/>
      <c r="D119" s="160"/>
    </row>
    <row r="120" spans="1:5" ht="18.95" customHeight="1">
      <c r="A120" s="166" t="s">
        <v>241</v>
      </c>
      <c r="B120" s="166"/>
      <c r="C120" s="166"/>
      <c r="D120" s="166"/>
    </row>
    <row r="121" spans="1:5" ht="108" customHeight="1">
      <c r="A121" s="158" t="s">
        <v>242</v>
      </c>
      <c r="B121" s="158"/>
      <c r="C121" s="158"/>
      <c r="D121" s="158"/>
    </row>
    <row r="122" spans="1:5" ht="35.1" customHeight="1">
      <c r="A122" s="158" t="s">
        <v>243</v>
      </c>
      <c r="B122" s="158"/>
      <c r="C122" s="158"/>
      <c r="D122" s="158"/>
    </row>
    <row r="123" spans="1:5" ht="39.950000000000003" customHeight="1">
      <c r="A123" s="158" t="s">
        <v>244</v>
      </c>
      <c r="B123" s="158"/>
      <c r="C123" s="158"/>
      <c r="D123" s="158"/>
    </row>
    <row r="124" spans="1:5" ht="18" customHeight="1">
      <c r="A124" s="158" t="s">
        <v>245</v>
      </c>
      <c r="B124" s="158"/>
      <c r="C124" s="158"/>
      <c r="D124" s="158"/>
    </row>
    <row r="125" spans="1:5" ht="4.5" customHeight="1">
      <c r="A125" s="158"/>
      <c r="B125" s="158"/>
      <c r="C125" s="158"/>
      <c r="D125" s="158"/>
    </row>
    <row r="126" spans="1:5" ht="56.1" customHeight="1">
      <c r="A126" s="158" t="s">
        <v>246</v>
      </c>
      <c r="B126" s="158"/>
      <c r="C126" s="158"/>
      <c r="D126" s="158"/>
    </row>
    <row r="127" spans="1:5" ht="74.45" customHeight="1">
      <c r="A127" s="158" t="s">
        <v>247</v>
      </c>
      <c r="B127" s="158"/>
      <c r="C127" s="158"/>
      <c r="D127" s="158"/>
    </row>
    <row r="128" spans="1:5" ht="59.1" customHeight="1">
      <c r="A128" s="7" t="s">
        <v>219</v>
      </c>
      <c r="B128" s="7" t="s">
        <v>220</v>
      </c>
      <c r="C128" s="7" t="s">
        <v>221</v>
      </c>
      <c r="D128" s="7" t="s">
        <v>248</v>
      </c>
    </row>
    <row r="129" spans="1:4" ht="35.1" customHeight="1">
      <c r="A129" s="7">
        <v>1</v>
      </c>
      <c r="B129" s="122" t="s">
        <v>223</v>
      </c>
      <c r="C129" s="7">
        <v>848</v>
      </c>
      <c r="D129" s="15">
        <f>848/1075</f>
        <v>0.78883720930232559</v>
      </c>
    </row>
    <row r="130" spans="1:4" ht="23.1" customHeight="1">
      <c r="A130" s="7">
        <v>2</v>
      </c>
      <c r="B130" s="122" t="s">
        <v>249</v>
      </c>
      <c r="C130" s="7">
        <v>227</v>
      </c>
      <c r="D130" s="15">
        <f>227/1075</f>
        <v>0.21116279069767441</v>
      </c>
    </row>
    <row r="132" spans="1:4" ht="76.5" customHeight="1">
      <c r="A132" s="158" t="s">
        <v>250</v>
      </c>
      <c r="B132" s="158"/>
      <c r="C132" s="158"/>
      <c r="D132" s="158"/>
    </row>
    <row r="133" spans="1:4" ht="110.25" customHeight="1">
      <c r="A133" s="160" t="s">
        <v>775</v>
      </c>
      <c r="B133" s="160"/>
      <c r="C133" s="160"/>
      <c r="D133" s="160"/>
    </row>
    <row r="134" spans="1:4" ht="36" customHeight="1">
      <c r="A134" s="160"/>
      <c r="B134" s="160"/>
      <c r="C134" s="160"/>
      <c r="D134" s="160"/>
    </row>
    <row r="135" spans="1:4" ht="140.25" customHeight="1">
      <c r="A135" s="160"/>
      <c r="B135" s="160"/>
      <c r="C135" s="160"/>
      <c r="D135" s="160"/>
    </row>
    <row r="136" spans="1:4" ht="129" customHeight="1">
      <c r="A136" s="160"/>
      <c r="B136" s="160"/>
      <c r="C136" s="160"/>
      <c r="D136" s="160"/>
    </row>
    <row r="137" spans="1:4" ht="51" customHeight="1">
      <c r="A137" s="160"/>
      <c r="B137" s="160"/>
      <c r="C137" s="160"/>
      <c r="D137" s="160"/>
    </row>
    <row r="138" spans="1:4" ht="72.599999999999994" customHeight="1">
      <c r="A138" s="160"/>
      <c r="B138" s="160"/>
      <c r="C138" s="160"/>
      <c r="D138" s="160"/>
    </row>
    <row r="139" spans="1:4" ht="30.6" customHeight="1">
      <c r="A139" s="160"/>
      <c r="B139" s="160"/>
      <c r="C139" s="160"/>
      <c r="D139" s="160"/>
    </row>
    <row r="140" spans="1:4" ht="24.95" customHeight="1">
      <c r="A140" s="160"/>
      <c r="B140" s="160"/>
      <c r="C140" s="160"/>
      <c r="D140" s="160"/>
    </row>
    <row r="141" spans="1:4" ht="30.6" customHeight="1">
      <c r="A141" s="160"/>
      <c r="B141" s="160"/>
      <c r="C141" s="160"/>
      <c r="D141" s="160"/>
    </row>
    <row r="142" spans="1:4" ht="30.6" customHeight="1">
      <c r="A142" s="160"/>
      <c r="B142" s="160"/>
      <c r="C142" s="160"/>
      <c r="D142" s="160"/>
    </row>
    <row r="143" spans="1:4" ht="30.6" customHeight="1">
      <c r="A143" s="160"/>
      <c r="B143" s="160"/>
      <c r="C143" s="160"/>
      <c r="D143" s="160"/>
    </row>
    <row r="144" spans="1:4" ht="30.6" customHeight="1">
      <c r="A144" s="160"/>
      <c r="B144" s="160"/>
      <c r="C144" s="160"/>
      <c r="D144" s="160"/>
    </row>
    <row r="145" spans="1:4" ht="30.6" customHeight="1">
      <c r="A145" s="160"/>
      <c r="B145" s="160"/>
      <c r="C145" s="160"/>
      <c r="D145" s="160"/>
    </row>
    <row r="146" spans="1:4" ht="27.95" customHeight="1">
      <c r="A146" s="160"/>
      <c r="B146" s="160"/>
      <c r="C146" s="160"/>
      <c r="D146" s="160"/>
    </row>
    <row r="147" spans="1:4" ht="30.6" customHeight="1">
      <c r="A147" s="160"/>
      <c r="B147" s="160"/>
      <c r="C147" s="160"/>
      <c r="D147" s="160"/>
    </row>
    <row r="148" spans="1:4" ht="30.6" customHeight="1">
      <c r="A148" s="160"/>
      <c r="B148" s="160"/>
      <c r="C148" s="160"/>
      <c r="D148" s="160"/>
    </row>
    <row r="149" spans="1:4" ht="18" customHeight="1">
      <c r="A149" s="160"/>
      <c r="B149" s="160"/>
      <c r="C149" s="160"/>
      <c r="D149" s="160"/>
    </row>
    <row r="150" spans="1:4" ht="18" customHeight="1">
      <c r="A150" s="160"/>
      <c r="B150" s="160"/>
      <c r="C150" s="160"/>
      <c r="D150" s="160"/>
    </row>
    <row r="151" spans="1:4" ht="365.45" customHeight="1">
      <c r="A151" s="160"/>
      <c r="B151" s="160"/>
      <c r="C151" s="160"/>
      <c r="D151" s="160"/>
    </row>
    <row r="152" spans="1:4" ht="36" customHeight="1">
      <c r="A152" s="164" t="s">
        <v>251</v>
      </c>
      <c r="B152" s="164"/>
      <c r="C152" s="164"/>
      <c r="D152" s="164"/>
    </row>
    <row r="153" spans="1:4" ht="18.75">
      <c r="A153" s="165" t="s">
        <v>252</v>
      </c>
      <c r="B153" s="165"/>
      <c r="C153" s="165"/>
      <c r="D153" s="165"/>
    </row>
    <row r="154" spans="1:4" ht="165.95" customHeight="1">
      <c r="A154" s="158" t="s">
        <v>253</v>
      </c>
      <c r="B154" s="158"/>
      <c r="C154" s="158"/>
      <c r="D154" s="158"/>
    </row>
    <row r="155" spans="1:4" ht="40.5" customHeight="1">
      <c r="A155" s="158" t="s">
        <v>254</v>
      </c>
      <c r="B155" s="158"/>
      <c r="C155" s="158"/>
      <c r="D155" s="158"/>
    </row>
    <row r="156" spans="1:4" ht="72" customHeight="1">
      <c r="A156" s="158" t="s">
        <v>255</v>
      </c>
      <c r="B156" s="158"/>
      <c r="C156" s="158"/>
      <c r="D156" s="158"/>
    </row>
    <row r="157" spans="1:4" ht="90.95" customHeight="1">
      <c r="A157" s="158" t="s">
        <v>256</v>
      </c>
      <c r="B157" s="158"/>
      <c r="C157" s="158"/>
      <c r="D157" s="158"/>
    </row>
    <row r="158" spans="1:4" ht="18.600000000000001" customHeight="1">
      <c r="A158" s="163" t="s">
        <v>257</v>
      </c>
      <c r="B158" s="163"/>
      <c r="C158" s="163"/>
      <c r="D158" s="163"/>
    </row>
    <row r="159" spans="1:4" ht="21" customHeight="1">
      <c r="A159" s="158" t="s">
        <v>259</v>
      </c>
      <c r="B159" s="158"/>
      <c r="C159" s="158"/>
      <c r="D159" s="158"/>
    </row>
    <row r="160" spans="1:4" ht="56.25" customHeight="1">
      <c r="A160" s="158" t="s">
        <v>258</v>
      </c>
      <c r="B160" s="158"/>
      <c r="C160" s="158"/>
      <c r="D160" s="158"/>
    </row>
    <row r="161" spans="1:4" ht="54.95" customHeight="1">
      <c r="A161" s="158" t="s">
        <v>260</v>
      </c>
      <c r="B161" s="158"/>
      <c r="C161" s="158"/>
      <c r="D161" s="158"/>
    </row>
    <row r="162" spans="1:4" ht="38.1" customHeight="1">
      <c r="A162" s="158" t="s">
        <v>261</v>
      </c>
      <c r="B162" s="158"/>
      <c r="C162" s="158"/>
      <c r="D162" s="158"/>
    </row>
    <row r="163" spans="1:4" ht="36" customHeight="1">
      <c r="A163" s="157" t="s">
        <v>262</v>
      </c>
      <c r="B163" s="157"/>
      <c r="C163" s="157"/>
      <c r="D163" s="157"/>
    </row>
    <row r="164" spans="1:4" ht="37.5" customHeight="1">
      <c r="A164" s="157" t="s">
        <v>263</v>
      </c>
      <c r="B164" s="157"/>
      <c r="C164" s="157"/>
      <c r="D164" s="157"/>
    </row>
    <row r="165" spans="1:4" ht="53.1" customHeight="1">
      <c r="A165" s="161" t="s">
        <v>264</v>
      </c>
      <c r="B165" s="161"/>
      <c r="C165" s="161"/>
      <c r="D165" s="161"/>
    </row>
    <row r="166" spans="1:4" ht="57" customHeight="1">
      <c r="A166" s="158" t="s">
        <v>265</v>
      </c>
      <c r="B166" s="158"/>
      <c r="C166" s="158"/>
      <c r="D166" s="158"/>
    </row>
    <row r="167" spans="1:4" ht="147.6" customHeight="1">
      <c r="A167" s="158" t="s">
        <v>266</v>
      </c>
      <c r="B167" s="158"/>
      <c r="C167" s="158"/>
      <c r="D167" s="158"/>
    </row>
    <row r="168" spans="1:4" ht="150.94999999999999" customHeight="1">
      <c r="A168" s="158" t="s">
        <v>267</v>
      </c>
      <c r="B168" s="158"/>
      <c r="C168" s="158"/>
      <c r="D168" s="158"/>
    </row>
    <row r="169" spans="1:4" ht="53.45" customHeight="1">
      <c r="A169" s="161" t="s">
        <v>268</v>
      </c>
      <c r="B169" s="161"/>
      <c r="C169" s="161"/>
      <c r="D169" s="161"/>
    </row>
    <row r="170" spans="1:4" ht="90.6" customHeight="1">
      <c r="A170" s="158" t="s">
        <v>269</v>
      </c>
      <c r="B170" s="158"/>
      <c r="C170" s="158"/>
      <c r="D170" s="158"/>
    </row>
    <row r="171" spans="1:4" ht="57" customHeight="1">
      <c r="A171" s="158" t="s">
        <v>270</v>
      </c>
      <c r="B171" s="158"/>
      <c r="C171" s="158"/>
      <c r="D171" s="158"/>
    </row>
    <row r="172" spans="1:4" ht="129.75" customHeight="1">
      <c r="A172" s="158" t="s">
        <v>271</v>
      </c>
      <c r="B172" s="158"/>
      <c r="C172" s="158"/>
      <c r="D172" s="158"/>
    </row>
    <row r="173" spans="1:4" ht="108" customHeight="1">
      <c r="A173" s="158" t="s">
        <v>272</v>
      </c>
      <c r="B173" s="158"/>
      <c r="C173" s="158"/>
      <c r="D173" s="158"/>
    </row>
    <row r="174" spans="1:4" ht="20.100000000000001" customHeight="1">
      <c r="A174" s="162" t="s">
        <v>273</v>
      </c>
      <c r="B174" s="162"/>
      <c r="C174" s="162"/>
      <c r="D174" s="162"/>
    </row>
    <row r="175" spans="1:4" ht="18.75">
      <c r="A175" s="157" t="s">
        <v>274</v>
      </c>
      <c r="B175" s="157"/>
      <c r="C175" s="157"/>
      <c r="D175" s="157"/>
    </row>
    <row r="176" spans="1:4" ht="18.75">
      <c r="A176" s="157" t="s">
        <v>275</v>
      </c>
      <c r="B176" s="157"/>
      <c r="C176" s="157"/>
      <c r="D176" s="157"/>
    </row>
    <row r="177" spans="1:4" ht="18.75">
      <c r="A177" s="157" t="s">
        <v>276</v>
      </c>
      <c r="B177" s="157"/>
      <c r="C177" s="157"/>
      <c r="D177" s="157"/>
    </row>
    <row r="178" spans="1:4" ht="24.75" customHeight="1">
      <c r="A178" s="159" t="s">
        <v>277</v>
      </c>
      <c r="B178" s="159"/>
      <c r="C178" s="159"/>
      <c r="D178" s="159"/>
    </row>
    <row r="179" spans="1:4" ht="36.75" customHeight="1">
      <c r="A179" s="157" t="s">
        <v>278</v>
      </c>
      <c r="B179" s="157"/>
      <c r="C179" s="157"/>
      <c r="D179" s="157"/>
    </row>
    <row r="180" spans="1:4" ht="38.25" customHeight="1">
      <c r="A180" s="157" t="s">
        <v>279</v>
      </c>
      <c r="B180" s="157"/>
      <c r="C180" s="157"/>
      <c r="D180" s="157"/>
    </row>
    <row r="181" spans="1:4" ht="20.25" customHeight="1">
      <c r="A181" s="159" t="s">
        <v>280</v>
      </c>
      <c r="B181" s="159"/>
      <c r="C181" s="159"/>
      <c r="D181" s="159"/>
    </row>
    <row r="182" spans="1:4" ht="18.75">
      <c r="A182" s="157" t="s">
        <v>281</v>
      </c>
      <c r="B182" s="157"/>
      <c r="C182" s="157"/>
      <c r="D182" s="157"/>
    </row>
    <row r="183" spans="1:4" ht="33.950000000000003" customHeight="1">
      <c r="A183" s="161" t="s">
        <v>282</v>
      </c>
      <c r="B183" s="161"/>
      <c r="C183" s="161"/>
      <c r="D183" s="161"/>
    </row>
    <row r="184" spans="1:4" ht="73.5" customHeight="1">
      <c r="A184" s="160" t="s">
        <v>283</v>
      </c>
      <c r="B184" s="160"/>
      <c r="C184" s="160"/>
      <c r="D184" s="160"/>
    </row>
    <row r="185" spans="1:4" ht="53.45" customHeight="1">
      <c r="A185" s="158" t="s">
        <v>284</v>
      </c>
      <c r="B185" s="158"/>
      <c r="C185" s="158"/>
      <c r="D185" s="158"/>
    </row>
    <row r="186" spans="1:4" ht="18.75">
      <c r="A186" s="157" t="s">
        <v>285</v>
      </c>
      <c r="B186" s="157"/>
      <c r="C186" s="157"/>
      <c r="D186" s="157"/>
    </row>
    <row r="187" spans="1:4" ht="42" customHeight="1">
      <c r="A187" s="157" t="s">
        <v>286</v>
      </c>
      <c r="B187" s="157"/>
      <c r="C187" s="157"/>
      <c r="D187" s="157"/>
    </row>
    <row r="188" spans="1:4" ht="55.5" customHeight="1">
      <c r="A188" s="158" t="s">
        <v>287</v>
      </c>
      <c r="B188" s="158"/>
      <c r="C188" s="158"/>
      <c r="D188" s="158"/>
    </row>
    <row r="189" spans="1:4" ht="74.45" customHeight="1">
      <c r="A189" s="160" t="s">
        <v>290</v>
      </c>
      <c r="B189" s="160"/>
      <c r="C189" s="160"/>
      <c r="D189" s="160"/>
    </row>
    <row r="190" spans="1:4" ht="18.75">
      <c r="A190" s="157" t="s">
        <v>288</v>
      </c>
      <c r="B190" s="157"/>
      <c r="C190" s="157"/>
      <c r="D190" s="157"/>
    </row>
    <row r="191" spans="1:4" ht="18.75">
      <c r="A191" s="157" t="s">
        <v>289</v>
      </c>
      <c r="B191" s="157"/>
      <c r="C191" s="157"/>
      <c r="D191" s="157"/>
    </row>
    <row r="192" spans="1:4" ht="92.1" customHeight="1">
      <c r="A192" s="158" t="s">
        <v>291</v>
      </c>
      <c r="B192" s="158"/>
      <c r="C192" s="158"/>
      <c r="D192" s="158"/>
    </row>
    <row r="193" spans="1:4" ht="92.45" customHeight="1">
      <c r="A193" s="158" t="s">
        <v>292</v>
      </c>
      <c r="B193" s="158"/>
      <c r="C193" s="158"/>
      <c r="D193" s="158"/>
    </row>
    <row r="194" spans="1:4" ht="147.6" customHeight="1">
      <c r="A194" s="158" t="s">
        <v>293</v>
      </c>
      <c r="B194" s="158"/>
      <c r="C194" s="158"/>
      <c r="D194" s="158"/>
    </row>
    <row r="195" spans="1:4" ht="20.25" customHeight="1">
      <c r="A195" s="159" t="s">
        <v>294</v>
      </c>
      <c r="B195" s="159"/>
      <c r="C195" s="159"/>
      <c r="D195" s="159"/>
    </row>
    <row r="196" spans="1:4" ht="18" customHeight="1">
      <c r="A196" s="139" t="s">
        <v>295</v>
      </c>
      <c r="B196" s="139"/>
      <c r="C196" s="139" t="s">
        <v>296</v>
      </c>
      <c r="D196" s="139"/>
    </row>
    <row r="197" spans="1:4" ht="33.75" customHeight="1">
      <c r="A197" s="11"/>
      <c r="B197" s="11"/>
      <c r="C197" s="11"/>
      <c r="D197" s="11"/>
    </row>
    <row r="198" spans="1:4">
      <c r="A198" s="13"/>
      <c r="B198" s="13"/>
      <c r="C198" s="13"/>
      <c r="D198" s="13"/>
    </row>
    <row r="199" spans="1:4">
      <c r="A199" s="156"/>
      <c r="B199" s="156"/>
      <c r="C199" s="156"/>
      <c r="D199" s="156"/>
    </row>
    <row r="200" spans="1:4">
      <c r="A200" s="156"/>
      <c r="B200" s="156"/>
      <c r="C200" s="156"/>
      <c r="D200" s="156"/>
    </row>
    <row r="201" spans="1:4">
      <c r="A201" s="156"/>
      <c r="B201" s="156"/>
      <c r="C201" s="156"/>
      <c r="D201" s="156"/>
    </row>
    <row r="202" spans="1:4">
      <c r="A202" s="156"/>
      <c r="B202" s="156"/>
      <c r="C202" s="156"/>
      <c r="D202" s="156"/>
    </row>
    <row r="203" spans="1:4" ht="5.0999999999999996" customHeight="1">
      <c r="A203" s="156"/>
      <c r="B203" s="156"/>
      <c r="C203" s="156"/>
      <c r="D203" s="156"/>
    </row>
    <row r="204" spans="1:4" hidden="1">
      <c r="A204" s="156"/>
      <c r="B204" s="156"/>
      <c r="C204" s="156"/>
      <c r="D204" s="156"/>
    </row>
    <row r="205" spans="1:4" ht="5.0999999999999996" customHeight="1">
      <c r="A205" s="156"/>
      <c r="B205" s="156"/>
      <c r="C205" s="156"/>
      <c r="D205" s="156"/>
    </row>
    <row r="206" spans="1:4" hidden="1">
      <c r="A206" s="156"/>
      <c r="B206" s="156"/>
      <c r="C206" s="156"/>
      <c r="D206" s="156"/>
    </row>
    <row r="207" spans="1:4" ht="9" hidden="1" customHeight="1">
      <c r="A207" s="156"/>
      <c r="B207" s="156"/>
      <c r="C207" s="156"/>
      <c r="D207" s="156"/>
    </row>
    <row r="208" spans="1:4">
      <c r="A208" s="156"/>
      <c r="B208" s="156"/>
      <c r="C208" s="156"/>
      <c r="D208" s="156"/>
    </row>
    <row r="209" spans="1:4">
      <c r="A209" s="156"/>
      <c r="B209" s="156"/>
      <c r="C209" s="156"/>
      <c r="D209" s="156"/>
    </row>
    <row r="210" spans="1:4">
      <c r="A210" s="156"/>
      <c r="B210" s="156"/>
      <c r="C210" s="156"/>
      <c r="D210" s="156"/>
    </row>
    <row r="211" spans="1:4" ht="9.9499999999999993" customHeight="1">
      <c r="A211" s="156"/>
      <c r="B211" s="156"/>
      <c r="C211" s="156"/>
      <c r="D211" s="156"/>
    </row>
    <row r="212" spans="1:4">
      <c r="A212" s="156"/>
      <c r="B212" s="156"/>
      <c r="C212" s="156"/>
      <c r="D212" s="156"/>
    </row>
    <row r="213" spans="1:4">
      <c r="A213" s="156"/>
      <c r="B213" s="156"/>
      <c r="C213" s="156"/>
      <c r="D213" s="156"/>
    </row>
    <row r="214" spans="1:4" ht="16.5" customHeight="1">
      <c r="A214" s="156"/>
      <c r="B214" s="156"/>
      <c r="C214" s="156"/>
      <c r="D214" s="156"/>
    </row>
    <row r="215" spans="1:4">
      <c r="A215" s="156"/>
      <c r="B215" s="156"/>
      <c r="C215" s="156"/>
      <c r="D215" s="156"/>
    </row>
    <row r="216" spans="1:4">
      <c r="A216" s="156"/>
      <c r="B216" s="156"/>
      <c r="C216" s="156"/>
      <c r="D216" s="156"/>
    </row>
    <row r="217" spans="1:4">
      <c r="A217" s="156"/>
      <c r="B217" s="156"/>
      <c r="C217" s="156"/>
      <c r="D217" s="156"/>
    </row>
    <row r="218" spans="1:4">
      <c r="A218" s="156"/>
      <c r="B218" s="156"/>
      <c r="C218" s="156"/>
      <c r="D218" s="156"/>
    </row>
    <row r="219" spans="1:4">
      <c r="A219" s="156"/>
      <c r="B219" s="156"/>
      <c r="C219" s="156"/>
      <c r="D219" s="156"/>
    </row>
    <row r="220" spans="1:4" ht="3.95" customHeight="1">
      <c r="A220" s="156"/>
      <c r="B220" s="156"/>
      <c r="C220" s="156"/>
      <c r="D220" s="156"/>
    </row>
    <row r="221" spans="1:4" ht="77.25" customHeight="1">
      <c r="A221" s="157" t="s">
        <v>297</v>
      </c>
      <c r="B221" s="157"/>
      <c r="C221" s="157"/>
      <c r="D221" s="157"/>
    </row>
    <row r="222" spans="1:4">
      <c r="A222" s="156"/>
      <c r="B222" s="156"/>
      <c r="C222" s="156"/>
      <c r="D222" s="156"/>
    </row>
    <row r="223" spans="1:4">
      <c r="A223" s="156"/>
      <c r="B223" s="156"/>
      <c r="C223" s="156"/>
      <c r="D223" s="156"/>
    </row>
    <row r="224" spans="1:4">
      <c r="A224" s="156"/>
      <c r="B224" s="156"/>
      <c r="C224" s="156"/>
      <c r="D224" s="156"/>
    </row>
    <row r="225" spans="1:4">
      <c r="A225" s="156"/>
      <c r="B225" s="156"/>
      <c r="C225" s="156"/>
      <c r="D225" s="156"/>
    </row>
    <row r="226" spans="1:4">
      <c r="A226" s="156"/>
      <c r="B226" s="156"/>
      <c r="C226" s="156"/>
      <c r="D226" s="156"/>
    </row>
    <row r="227" spans="1:4">
      <c r="A227" s="156"/>
      <c r="B227" s="156"/>
      <c r="C227" s="156"/>
      <c r="D227" s="156"/>
    </row>
    <row r="228" spans="1:4">
      <c r="A228" s="156"/>
      <c r="B228" s="156"/>
      <c r="C228" s="156"/>
      <c r="D228" s="156"/>
    </row>
    <row r="229" spans="1:4">
      <c r="A229" s="156"/>
      <c r="B229" s="156"/>
      <c r="C229" s="156"/>
      <c r="D229" s="156"/>
    </row>
    <row r="230" spans="1:4">
      <c r="A230" s="156"/>
      <c r="B230" s="156"/>
      <c r="C230" s="156"/>
      <c r="D230" s="156"/>
    </row>
    <row r="231" spans="1:4">
      <c r="A231" s="156"/>
      <c r="B231" s="156"/>
      <c r="C231" s="156"/>
      <c r="D231" s="156"/>
    </row>
    <row r="232" spans="1:4">
      <c r="A232" s="156"/>
      <c r="B232" s="156"/>
      <c r="C232" s="156"/>
      <c r="D232" s="156"/>
    </row>
    <row r="233" spans="1:4">
      <c r="A233" s="156"/>
      <c r="B233" s="156"/>
      <c r="C233" s="156"/>
      <c r="D233" s="156"/>
    </row>
    <row r="234" spans="1:4">
      <c r="A234" s="156"/>
      <c r="B234" s="156"/>
      <c r="C234" s="156"/>
      <c r="D234" s="156"/>
    </row>
    <row r="235" spans="1:4">
      <c r="A235" s="156"/>
      <c r="B235" s="156"/>
      <c r="C235" s="156"/>
      <c r="D235" s="156"/>
    </row>
    <row r="236" spans="1:4">
      <c r="A236" s="156"/>
      <c r="B236" s="156"/>
      <c r="C236" s="156"/>
      <c r="D236" s="156"/>
    </row>
    <row r="237" spans="1:4">
      <c r="A237" s="156"/>
      <c r="B237" s="156"/>
      <c r="C237" s="156"/>
      <c r="D237" s="156"/>
    </row>
    <row r="238" spans="1:4">
      <c r="A238" s="156"/>
      <c r="B238" s="156"/>
      <c r="C238" s="156"/>
      <c r="D238" s="156"/>
    </row>
    <row r="239" spans="1:4">
      <c r="A239" s="156"/>
      <c r="B239" s="156"/>
      <c r="C239" s="156"/>
      <c r="D239" s="156"/>
    </row>
    <row r="240" spans="1:4">
      <c r="A240" s="156"/>
      <c r="B240" s="156"/>
      <c r="C240" s="156"/>
      <c r="D240" s="156"/>
    </row>
    <row r="241" spans="1:4">
      <c r="A241" s="156"/>
      <c r="B241" s="156"/>
      <c r="C241" s="156"/>
      <c r="D241" s="156"/>
    </row>
    <row r="242" spans="1:4">
      <c r="A242" s="156"/>
      <c r="B242" s="156"/>
      <c r="C242" s="156"/>
      <c r="D242" s="156"/>
    </row>
    <row r="243" spans="1:4">
      <c r="A243" s="156"/>
      <c r="B243" s="156"/>
      <c r="C243" s="156"/>
      <c r="D243" s="156"/>
    </row>
    <row r="244" spans="1:4">
      <c r="A244" s="156"/>
      <c r="B244" s="156"/>
      <c r="C244" s="156"/>
      <c r="D244" s="156"/>
    </row>
    <row r="245" spans="1:4">
      <c r="A245" s="156"/>
      <c r="B245" s="156"/>
      <c r="C245" s="156"/>
      <c r="D245" s="156"/>
    </row>
    <row r="246" spans="1:4">
      <c r="A246" s="156"/>
      <c r="B246" s="156"/>
      <c r="C246" s="156"/>
      <c r="D246" s="156"/>
    </row>
    <row r="247" spans="1:4">
      <c r="A247" s="156"/>
      <c r="B247" s="156"/>
      <c r="C247" s="156"/>
      <c r="D247" s="156"/>
    </row>
    <row r="248" spans="1:4">
      <c r="A248" s="156"/>
      <c r="B248" s="156"/>
      <c r="C248" s="156"/>
      <c r="D248" s="156"/>
    </row>
    <row r="249" spans="1:4">
      <c r="A249" s="156"/>
      <c r="B249" s="156"/>
      <c r="C249" s="156"/>
      <c r="D249" s="156"/>
    </row>
    <row r="250" spans="1:4">
      <c r="A250" s="156"/>
      <c r="B250" s="156"/>
      <c r="C250" s="156"/>
      <c r="D250" s="156"/>
    </row>
    <row r="251" spans="1:4">
      <c r="A251" s="156"/>
      <c r="B251" s="156"/>
      <c r="C251" s="156"/>
      <c r="D251" s="156"/>
    </row>
    <row r="252" spans="1:4">
      <c r="A252" s="156"/>
      <c r="B252" s="156"/>
      <c r="C252" s="156"/>
      <c r="D252" s="156"/>
    </row>
    <row r="253" spans="1:4">
      <c r="A253" s="156"/>
      <c r="B253" s="156"/>
      <c r="C253" s="156"/>
      <c r="D253" s="156"/>
    </row>
    <row r="254" spans="1:4">
      <c r="A254" s="156"/>
      <c r="B254" s="156"/>
      <c r="C254" s="156"/>
      <c r="D254" s="156"/>
    </row>
    <row r="255" spans="1:4">
      <c r="A255" s="156"/>
      <c r="B255" s="156"/>
      <c r="C255" s="156"/>
      <c r="D255" s="156"/>
    </row>
    <row r="256" spans="1:4">
      <c r="A256" s="156"/>
      <c r="B256" s="156"/>
      <c r="C256" s="156"/>
      <c r="D256" s="156"/>
    </row>
    <row r="257" spans="1:4">
      <c r="A257" s="156"/>
      <c r="B257" s="156"/>
      <c r="C257" s="156"/>
      <c r="D257" s="156"/>
    </row>
    <row r="258" spans="1:4">
      <c r="A258" s="156"/>
      <c r="B258" s="156"/>
      <c r="C258" s="156"/>
      <c r="D258" s="156"/>
    </row>
    <row r="259" spans="1:4">
      <c r="A259" s="156"/>
      <c r="B259" s="156"/>
      <c r="C259" s="156"/>
      <c r="D259" s="156"/>
    </row>
    <row r="260" spans="1:4">
      <c r="A260" s="156"/>
      <c r="B260" s="156"/>
      <c r="C260" s="156"/>
      <c r="D260" s="156"/>
    </row>
    <row r="261" spans="1:4">
      <c r="A261" s="156"/>
      <c r="B261" s="156"/>
      <c r="C261" s="156"/>
      <c r="D261" s="156"/>
    </row>
    <row r="262" spans="1:4">
      <c r="A262" s="156"/>
      <c r="B262" s="156"/>
      <c r="C262" s="156"/>
      <c r="D262" s="156"/>
    </row>
    <row r="263" spans="1:4">
      <c r="A263" s="156"/>
      <c r="B263" s="156"/>
      <c r="C263" s="156"/>
      <c r="D263" s="156"/>
    </row>
    <row r="264" spans="1:4">
      <c r="A264" s="156"/>
      <c r="B264" s="156"/>
      <c r="C264" s="156"/>
      <c r="D264" s="156"/>
    </row>
    <row r="265" spans="1:4">
      <c r="A265" s="156"/>
      <c r="B265" s="156"/>
      <c r="C265" s="156"/>
      <c r="D265" s="156"/>
    </row>
    <row r="266" spans="1:4">
      <c r="A266" s="156"/>
      <c r="B266" s="156"/>
      <c r="C266" s="156"/>
      <c r="D266" s="156"/>
    </row>
    <row r="267" spans="1:4">
      <c r="A267" s="156"/>
      <c r="B267" s="156"/>
      <c r="C267" s="156"/>
      <c r="D267" s="156"/>
    </row>
    <row r="268" spans="1:4">
      <c r="A268" s="156"/>
      <c r="B268" s="156"/>
      <c r="C268" s="156"/>
      <c r="D268" s="156"/>
    </row>
    <row r="269" spans="1:4">
      <c r="A269" s="156"/>
      <c r="B269" s="156"/>
      <c r="C269" s="156"/>
      <c r="D269" s="156"/>
    </row>
    <row r="270" spans="1:4">
      <c r="A270" s="156"/>
      <c r="B270" s="156"/>
      <c r="C270" s="156"/>
      <c r="D270" s="156"/>
    </row>
    <row r="271" spans="1:4">
      <c r="A271" s="156"/>
      <c r="B271" s="156"/>
      <c r="C271" s="156"/>
      <c r="D271" s="156"/>
    </row>
    <row r="272" spans="1:4">
      <c r="A272" s="156"/>
      <c r="B272" s="156"/>
      <c r="C272" s="156"/>
      <c r="D272" s="156"/>
    </row>
    <row r="273" spans="1:4">
      <c r="A273" s="156"/>
      <c r="B273" s="156"/>
      <c r="C273" s="156"/>
      <c r="D273" s="156"/>
    </row>
    <row r="274" spans="1:4">
      <c r="A274" s="156"/>
      <c r="B274" s="156"/>
      <c r="C274" s="156"/>
      <c r="D274" s="156"/>
    </row>
    <row r="275" spans="1:4">
      <c r="A275" s="156"/>
      <c r="B275" s="156"/>
      <c r="C275" s="156"/>
      <c r="D275" s="156"/>
    </row>
    <row r="276" spans="1:4">
      <c r="A276" s="156"/>
      <c r="B276" s="156"/>
      <c r="C276" s="156"/>
      <c r="D276" s="156"/>
    </row>
    <row r="277" spans="1:4">
      <c r="A277" s="156"/>
      <c r="B277" s="156"/>
      <c r="C277" s="156"/>
      <c r="D277" s="156"/>
    </row>
    <row r="278" spans="1:4">
      <c r="A278" s="156"/>
      <c r="B278" s="156"/>
      <c r="C278" s="156"/>
      <c r="D278" s="156"/>
    </row>
    <row r="279" spans="1:4">
      <c r="A279" s="156"/>
      <c r="B279" s="156"/>
      <c r="C279" s="156"/>
      <c r="D279" s="156"/>
    </row>
    <row r="280" spans="1:4">
      <c r="A280" s="156"/>
      <c r="B280" s="156"/>
      <c r="C280" s="156"/>
      <c r="D280" s="156"/>
    </row>
    <row r="281" spans="1:4">
      <c r="A281" s="156"/>
      <c r="B281" s="156"/>
      <c r="C281" s="156"/>
      <c r="D281" s="156"/>
    </row>
    <row r="282" spans="1:4">
      <c r="A282" s="156"/>
      <c r="B282" s="156"/>
      <c r="C282" s="156"/>
      <c r="D282" s="156"/>
    </row>
    <row r="283" spans="1:4">
      <c r="A283" s="156"/>
      <c r="B283" s="156"/>
      <c r="C283" s="156"/>
      <c r="D283" s="156"/>
    </row>
    <row r="284" spans="1:4">
      <c r="A284" s="156"/>
      <c r="B284" s="156"/>
      <c r="C284" s="156"/>
      <c r="D284" s="156"/>
    </row>
    <row r="285" spans="1:4">
      <c r="A285" s="156"/>
      <c r="B285" s="156"/>
      <c r="C285" s="156"/>
      <c r="D285" s="156"/>
    </row>
    <row r="286" spans="1:4">
      <c r="A286" s="156"/>
      <c r="B286" s="156"/>
      <c r="C286" s="156"/>
      <c r="D286" s="156"/>
    </row>
    <row r="287" spans="1:4">
      <c r="A287" s="156"/>
      <c r="B287" s="156"/>
      <c r="C287" s="156"/>
      <c r="D287" s="156"/>
    </row>
    <row r="288" spans="1:4">
      <c r="A288" s="156"/>
      <c r="B288" s="156"/>
      <c r="C288" s="156"/>
      <c r="D288" s="156"/>
    </row>
    <row r="289" spans="1:4">
      <c r="A289" s="156"/>
      <c r="B289" s="156"/>
      <c r="C289" s="156"/>
      <c r="D289" s="156"/>
    </row>
    <row r="290" spans="1:4">
      <c r="A290" s="156"/>
      <c r="B290" s="156"/>
      <c r="C290" s="156"/>
      <c r="D290" s="156"/>
    </row>
    <row r="291" spans="1:4">
      <c r="A291" s="156"/>
      <c r="B291" s="156"/>
      <c r="C291" s="156"/>
      <c r="D291" s="156"/>
    </row>
    <row r="292" spans="1:4">
      <c r="A292" s="156"/>
      <c r="B292" s="156"/>
      <c r="C292" s="156"/>
      <c r="D292" s="156"/>
    </row>
    <row r="293" spans="1:4">
      <c r="A293" s="156"/>
      <c r="B293" s="156"/>
      <c r="C293" s="156"/>
      <c r="D293" s="156"/>
    </row>
    <row r="294" spans="1:4">
      <c r="A294" s="156"/>
      <c r="B294" s="156"/>
      <c r="C294" s="156"/>
      <c r="D294" s="156"/>
    </row>
    <row r="295" spans="1:4">
      <c r="A295" s="156"/>
      <c r="B295" s="156"/>
      <c r="C295" s="156"/>
      <c r="D295" s="156"/>
    </row>
    <row r="296" spans="1:4">
      <c r="A296" s="156"/>
      <c r="B296" s="156"/>
      <c r="C296" s="156"/>
      <c r="D296" s="156"/>
    </row>
    <row r="297" spans="1:4">
      <c r="A297" s="156"/>
      <c r="B297" s="156"/>
      <c r="C297" s="156"/>
      <c r="D297" s="156"/>
    </row>
    <row r="298" spans="1:4">
      <c r="A298" s="156"/>
      <c r="B298" s="156"/>
      <c r="C298" s="156"/>
      <c r="D298" s="156"/>
    </row>
    <row r="299" spans="1:4">
      <c r="A299" s="156"/>
      <c r="B299" s="156"/>
      <c r="C299" s="156"/>
      <c r="D299" s="156"/>
    </row>
    <row r="300" spans="1:4">
      <c r="A300" s="156"/>
      <c r="B300" s="156"/>
      <c r="C300" s="156"/>
      <c r="D300" s="156"/>
    </row>
    <row r="301" spans="1:4">
      <c r="A301" s="156"/>
      <c r="B301" s="156"/>
      <c r="C301" s="156"/>
      <c r="D301" s="156"/>
    </row>
    <row r="302" spans="1:4">
      <c r="A302" s="156"/>
      <c r="B302" s="156"/>
      <c r="C302" s="156"/>
      <c r="D302" s="156"/>
    </row>
    <row r="303" spans="1:4">
      <c r="A303" s="156"/>
      <c r="B303" s="156"/>
      <c r="C303" s="156"/>
      <c r="D303" s="156"/>
    </row>
    <row r="304" spans="1:4">
      <c r="A304" s="156"/>
      <c r="B304" s="156"/>
      <c r="C304" s="156"/>
      <c r="D304" s="156"/>
    </row>
    <row r="305" spans="1:4">
      <c r="A305" s="156"/>
      <c r="B305" s="156"/>
      <c r="C305" s="156"/>
      <c r="D305" s="156"/>
    </row>
  </sheetData>
  <mergeCells count="276">
    <mergeCell ref="A8:D8"/>
    <mergeCell ref="A9:D9"/>
    <mergeCell ref="A10:D10"/>
    <mergeCell ref="A11:D11"/>
    <mergeCell ref="A13:D13"/>
    <mergeCell ref="A14:D14"/>
    <mergeCell ref="A1:D1"/>
    <mergeCell ref="A2:D2"/>
    <mergeCell ref="A3:D3"/>
    <mergeCell ref="A4:D4"/>
    <mergeCell ref="A5:D5"/>
    <mergeCell ref="A6:D6"/>
    <mergeCell ref="A7:D7"/>
    <mergeCell ref="A12:D12"/>
    <mergeCell ref="A21:D21"/>
    <mergeCell ref="A23:D23"/>
    <mergeCell ref="A24:D24"/>
    <mergeCell ref="A25:D25"/>
    <mergeCell ref="A26:D26"/>
    <mergeCell ref="A27:D27"/>
    <mergeCell ref="A15:D15"/>
    <mergeCell ref="A16:D16"/>
    <mergeCell ref="A17:D17"/>
    <mergeCell ref="A18:D18"/>
    <mergeCell ref="A19:D19"/>
    <mergeCell ref="A20:D20"/>
    <mergeCell ref="A22:D22"/>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48:D48"/>
    <mergeCell ref="A49:D49"/>
    <mergeCell ref="A50:D50"/>
    <mergeCell ref="A51:D51"/>
    <mergeCell ref="A52:D52"/>
    <mergeCell ref="A53:D53"/>
    <mergeCell ref="A42:D42"/>
    <mergeCell ref="A43:D43"/>
    <mergeCell ref="A44:D44"/>
    <mergeCell ref="A45:D45"/>
    <mergeCell ref="A46:D46"/>
    <mergeCell ref="A47:D47"/>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104:D104"/>
    <mergeCell ref="A105:D105"/>
    <mergeCell ref="A106:D106"/>
    <mergeCell ref="A107:D107"/>
    <mergeCell ref="A108:D108"/>
    <mergeCell ref="A109:D109"/>
    <mergeCell ref="A91:D91"/>
    <mergeCell ref="A100:D100"/>
    <mergeCell ref="A99:D99"/>
    <mergeCell ref="A101:D101"/>
    <mergeCell ref="A102:D102"/>
    <mergeCell ref="A103:D103"/>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99:D199"/>
    <mergeCell ref="A200:D200"/>
    <mergeCell ref="A201:D201"/>
    <mergeCell ref="A202:D202"/>
    <mergeCell ref="A203:D203"/>
    <mergeCell ref="A204:D204"/>
    <mergeCell ref="A191:D191"/>
    <mergeCell ref="A192:D192"/>
    <mergeCell ref="A193:D193"/>
    <mergeCell ref="A194:D194"/>
    <mergeCell ref="A195:D19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223:D223"/>
    <mergeCell ref="A224:D224"/>
    <mergeCell ref="A217:D217"/>
    <mergeCell ref="A218:D218"/>
    <mergeCell ref="A219:D219"/>
    <mergeCell ref="A220:D220"/>
    <mergeCell ref="A221:D221"/>
    <mergeCell ref="A222:D222"/>
    <mergeCell ref="A225:D225"/>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84:D284"/>
    <mergeCell ref="A285:D285"/>
    <mergeCell ref="A286:D286"/>
    <mergeCell ref="A275:D275"/>
    <mergeCell ref="A276:D276"/>
    <mergeCell ref="A277:D277"/>
    <mergeCell ref="A278:D278"/>
    <mergeCell ref="A279:D279"/>
    <mergeCell ref="A280:D280"/>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sheetPr>
    <pageSetUpPr fitToPage="1"/>
  </sheetPr>
  <dimension ref="A1:R11"/>
  <sheetViews>
    <sheetView topLeftCell="A4" workbookViewId="0">
      <selection activeCell="C8" sqref="C8:C11"/>
    </sheetView>
  </sheetViews>
  <sheetFormatPr defaultRowHeight="14.25"/>
  <cols>
    <col min="1" max="1" width="5.5" customWidth="1"/>
    <col min="2" max="2" width="29.875" customWidth="1"/>
    <col min="3" max="3" width="14.75" customWidth="1"/>
    <col min="4" max="4" width="15.125" customWidth="1"/>
    <col min="5" max="5" width="19.25" customWidth="1"/>
    <col min="6" max="6" width="11" customWidth="1"/>
    <col min="7" max="7" width="12.25" customWidth="1"/>
    <col min="8" max="15" width="5.5" bestFit="1" customWidth="1"/>
  </cols>
  <sheetData>
    <row r="1" spans="1:18" ht="45" customHeight="1">
      <c r="F1" s="26"/>
      <c r="G1" s="26"/>
      <c r="H1" s="26"/>
      <c r="I1" s="26"/>
      <c r="J1" s="243" t="s">
        <v>477</v>
      </c>
      <c r="K1" s="243"/>
      <c r="L1" s="243"/>
      <c r="M1" s="243"/>
      <c r="N1" s="243"/>
      <c r="O1" s="243"/>
      <c r="P1" s="26"/>
      <c r="Q1" s="26"/>
      <c r="R1" s="26"/>
    </row>
    <row r="2" spans="1:18" ht="18.75">
      <c r="A2" s="245" t="s">
        <v>316</v>
      </c>
      <c r="B2" s="245"/>
      <c r="C2" s="245"/>
      <c r="D2" s="245"/>
      <c r="E2" s="245"/>
      <c r="F2" s="245"/>
      <c r="G2" s="245"/>
      <c r="H2" s="245"/>
      <c r="I2" s="245"/>
      <c r="J2" s="245"/>
      <c r="K2" s="245"/>
      <c r="L2" s="245"/>
      <c r="M2" s="245"/>
      <c r="N2" s="245"/>
      <c r="O2" s="245"/>
    </row>
    <row r="3" spans="1:18" ht="48" customHeight="1">
      <c r="A3" s="255" t="s">
        <v>478</v>
      </c>
      <c r="B3" s="255"/>
      <c r="C3" s="255"/>
      <c r="D3" s="255"/>
      <c r="E3" s="255"/>
      <c r="F3" s="255"/>
      <c r="G3" s="255"/>
      <c r="H3" s="255"/>
      <c r="I3" s="255"/>
      <c r="J3" s="255"/>
      <c r="K3" s="255"/>
      <c r="L3" s="255"/>
      <c r="M3" s="255"/>
      <c r="N3" s="255"/>
      <c r="O3" s="255"/>
    </row>
    <row r="4" spans="1:18" ht="21" customHeight="1">
      <c r="A4" s="247" t="s">
        <v>413</v>
      </c>
      <c r="B4" s="247"/>
      <c r="C4" s="247"/>
      <c r="D4" s="247"/>
      <c r="E4" s="247"/>
      <c r="F4" s="247"/>
      <c r="G4" s="247"/>
      <c r="H4" s="247"/>
      <c r="I4" s="247"/>
      <c r="J4" s="247"/>
      <c r="K4" s="247"/>
      <c r="L4" s="247"/>
      <c r="M4" s="247"/>
      <c r="N4" s="247"/>
      <c r="O4" s="247"/>
    </row>
    <row r="5" spans="1:18" ht="76.5" customHeight="1">
      <c r="A5" s="244" t="s">
        <v>415</v>
      </c>
      <c r="B5" s="244" t="s">
        <v>416</v>
      </c>
      <c r="C5" s="244" t="s">
        <v>417</v>
      </c>
      <c r="D5" s="244"/>
      <c r="E5" s="244" t="s">
        <v>418</v>
      </c>
      <c r="F5" s="244" t="s">
        <v>419</v>
      </c>
      <c r="G5" s="244" t="s">
        <v>420</v>
      </c>
      <c r="H5" s="244" t="s">
        <v>421</v>
      </c>
      <c r="I5" s="244"/>
      <c r="J5" s="244"/>
      <c r="K5" s="244"/>
      <c r="L5" s="244"/>
      <c r="M5" s="244"/>
      <c r="N5" s="244"/>
      <c r="O5" s="244"/>
    </row>
    <row r="6" spans="1:18" ht="89.25" customHeight="1">
      <c r="A6" s="244"/>
      <c r="B6" s="244"/>
      <c r="C6" s="16" t="s">
        <v>422</v>
      </c>
      <c r="D6" s="16" t="s">
        <v>480</v>
      </c>
      <c r="E6" s="244"/>
      <c r="F6" s="244"/>
      <c r="G6" s="244"/>
      <c r="H6" s="16" t="s">
        <v>309</v>
      </c>
      <c r="I6" s="16" t="s">
        <v>310</v>
      </c>
      <c r="J6" s="16" t="s">
        <v>311</v>
      </c>
      <c r="K6" s="16" t="s">
        <v>312</v>
      </c>
      <c r="L6" s="16" t="s">
        <v>313</v>
      </c>
      <c r="M6" s="16" t="s">
        <v>44</v>
      </c>
      <c r="N6" s="16" t="s">
        <v>45</v>
      </c>
      <c r="O6" s="16" t="s">
        <v>46</v>
      </c>
    </row>
    <row r="7" spans="1:18">
      <c r="A7" s="31">
        <v>1</v>
      </c>
      <c r="B7" s="31">
        <v>2</v>
      </c>
      <c r="C7" s="31">
        <v>3</v>
      </c>
      <c r="D7" s="31">
        <v>4</v>
      </c>
      <c r="E7" s="31">
        <v>5</v>
      </c>
      <c r="F7" s="31">
        <v>6</v>
      </c>
      <c r="G7" s="31">
        <v>7</v>
      </c>
      <c r="H7" s="31">
        <v>8</v>
      </c>
      <c r="I7" s="31">
        <v>9</v>
      </c>
      <c r="J7" s="31">
        <v>10</v>
      </c>
      <c r="K7" s="31">
        <v>11</v>
      </c>
      <c r="L7" s="31">
        <v>12</v>
      </c>
      <c r="M7" s="31">
        <v>13</v>
      </c>
      <c r="N7" s="31">
        <v>14</v>
      </c>
      <c r="O7" s="31">
        <v>15</v>
      </c>
    </row>
    <row r="8" spans="1:18" ht="25.5">
      <c r="A8" s="244">
        <v>1</v>
      </c>
      <c r="B8" s="181" t="s">
        <v>479</v>
      </c>
      <c r="C8" s="240">
        <v>25481.200000000001</v>
      </c>
      <c r="D8" s="33" t="s">
        <v>481</v>
      </c>
      <c r="E8" s="218" t="s">
        <v>483</v>
      </c>
      <c r="F8" s="256" t="s">
        <v>424</v>
      </c>
      <c r="G8" s="258">
        <v>0</v>
      </c>
      <c r="H8" s="258">
        <v>1</v>
      </c>
      <c r="I8" s="258">
        <v>3</v>
      </c>
      <c r="J8" s="258">
        <v>1</v>
      </c>
      <c r="K8" s="258">
        <v>1</v>
      </c>
      <c r="L8" s="258">
        <v>1</v>
      </c>
      <c r="M8" s="258">
        <v>1</v>
      </c>
      <c r="N8" s="258">
        <v>1</v>
      </c>
      <c r="O8" s="258">
        <v>0</v>
      </c>
    </row>
    <row r="9" spans="1:18" ht="61.5" customHeight="1">
      <c r="A9" s="244"/>
      <c r="B9" s="181"/>
      <c r="C9" s="240"/>
      <c r="D9" s="18">
        <v>51729.7</v>
      </c>
      <c r="E9" s="219"/>
      <c r="F9" s="257"/>
      <c r="G9" s="259"/>
      <c r="H9" s="259"/>
      <c r="I9" s="259"/>
      <c r="J9" s="259"/>
      <c r="K9" s="259"/>
      <c r="L9" s="259"/>
      <c r="M9" s="259"/>
      <c r="N9" s="259"/>
      <c r="O9" s="259"/>
    </row>
    <row r="10" spans="1:18">
      <c r="A10" s="244"/>
      <c r="B10" s="181"/>
      <c r="C10" s="240"/>
      <c r="D10" s="33" t="s">
        <v>482</v>
      </c>
      <c r="E10" s="218" t="s">
        <v>484</v>
      </c>
      <c r="F10" s="256" t="s">
        <v>424</v>
      </c>
      <c r="G10" s="258">
        <v>0</v>
      </c>
      <c r="H10" s="258">
        <v>5</v>
      </c>
      <c r="I10" s="258">
        <v>3</v>
      </c>
      <c r="J10" s="258">
        <v>3</v>
      </c>
      <c r="K10" s="258">
        <v>1</v>
      </c>
      <c r="L10" s="258">
        <v>2</v>
      </c>
      <c r="M10" s="258">
        <v>0</v>
      </c>
      <c r="N10" s="258">
        <v>1</v>
      </c>
      <c r="O10" s="258">
        <v>0</v>
      </c>
    </row>
    <row r="11" spans="1:18" ht="98.25" customHeight="1">
      <c r="A11" s="244"/>
      <c r="B11" s="181"/>
      <c r="C11" s="240"/>
      <c r="D11" s="18">
        <v>161496.29999999999</v>
      </c>
      <c r="E11" s="219"/>
      <c r="F11" s="257"/>
      <c r="G11" s="259"/>
      <c r="H11" s="259"/>
      <c r="I11" s="259"/>
      <c r="J11" s="259"/>
      <c r="K11" s="259"/>
      <c r="L11" s="259"/>
      <c r="M11" s="259"/>
      <c r="N11" s="259"/>
      <c r="O11" s="259"/>
    </row>
  </sheetData>
  <mergeCells count="36">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 ref="G8:G9"/>
    <mergeCell ref="E10:E11"/>
    <mergeCell ref="F10:F11"/>
    <mergeCell ref="G10:G11"/>
    <mergeCell ref="H8:H9"/>
    <mergeCell ref="A8:A11"/>
    <mergeCell ref="B8:B11"/>
    <mergeCell ref="C8:C11"/>
    <mergeCell ref="E8:E9"/>
    <mergeCell ref="F8:F9"/>
    <mergeCell ref="J1:O1"/>
    <mergeCell ref="A2:O2"/>
    <mergeCell ref="A3:O3"/>
    <mergeCell ref="A4:O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sheetPr>
    <pageSetUpPr fitToPage="1"/>
  </sheetPr>
  <dimension ref="A1:N19"/>
  <sheetViews>
    <sheetView topLeftCell="A10" zoomScale="90" zoomScaleNormal="90" workbookViewId="0">
      <selection activeCell="D17" sqref="D17"/>
    </sheetView>
  </sheetViews>
  <sheetFormatPr defaultRowHeight="14.25"/>
  <cols>
    <col min="1" max="1" width="5.5" customWidth="1"/>
    <col min="2" max="2" width="35.25" customWidth="1"/>
    <col min="3" max="3" width="14.75" customWidth="1"/>
    <col min="4" max="4" width="15.125" customWidth="1"/>
    <col min="5" max="5" width="30.125" customWidth="1"/>
    <col min="6" max="6" width="11" customWidth="1"/>
    <col min="7" max="7" width="12.25" customWidth="1"/>
    <col min="8" max="8" width="6.25" customWidth="1"/>
    <col min="9" max="11" width="5.5" bestFit="1" customWidth="1"/>
    <col min="12" max="12" width="5.5" customWidth="1"/>
    <col min="13" max="14" width="5.875" customWidth="1"/>
  </cols>
  <sheetData>
    <row r="1" spans="1:14" ht="45" customHeight="1">
      <c r="F1" s="243" t="s">
        <v>485</v>
      </c>
      <c r="G1" s="243"/>
      <c r="H1" s="243"/>
      <c r="I1" s="243"/>
      <c r="J1" s="243"/>
      <c r="K1" s="243"/>
      <c r="L1" s="26"/>
      <c r="M1" s="26"/>
      <c r="N1" s="26"/>
    </row>
    <row r="2" spans="1:14" ht="21.75" customHeight="1">
      <c r="A2" s="245" t="s">
        <v>316</v>
      </c>
      <c r="B2" s="245"/>
      <c r="C2" s="245"/>
      <c r="D2" s="245"/>
      <c r="E2" s="245"/>
      <c r="F2" s="245"/>
      <c r="G2" s="245"/>
      <c r="H2" s="245"/>
      <c r="I2" s="245"/>
      <c r="J2" s="245"/>
      <c r="K2" s="245"/>
    </row>
    <row r="3" spans="1:14" ht="30.75" customHeight="1">
      <c r="A3" s="255" t="s">
        <v>486</v>
      </c>
      <c r="B3" s="255"/>
      <c r="C3" s="255"/>
      <c r="D3" s="255"/>
      <c r="E3" s="255"/>
      <c r="F3" s="255"/>
      <c r="G3" s="255"/>
      <c r="H3" s="255"/>
      <c r="I3" s="255"/>
      <c r="J3" s="255"/>
      <c r="K3" s="255"/>
    </row>
    <row r="4" spans="1:14" ht="18" customHeight="1">
      <c r="A4" s="247" t="s">
        <v>413</v>
      </c>
      <c r="B4" s="247"/>
      <c r="C4" s="247"/>
      <c r="D4" s="247"/>
      <c r="E4" s="247"/>
      <c r="F4" s="247"/>
      <c r="G4" s="247"/>
      <c r="H4" s="247"/>
      <c r="I4" s="247"/>
      <c r="J4" s="247"/>
      <c r="K4" s="247"/>
    </row>
    <row r="5" spans="1:14" ht="54.75" customHeight="1">
      <c r="A5" s="244" t="s">
        <v>415</v>
      </c>
      <c r="B5" s="244" t="s">
        <v>416</v>
      </c>
      <c r="C5" s="244" t="s">
        <v>417</v>
      </c>
      <c r="D5" s="244"/>
      <c r="E5" s="244" t="s">
        <v>418</v>
      </c>
      <c r="F5" s="244" t="s">
        <v>419</v>
      </c>
      <c r="G5" s="244" t="s">
        <v>420</v>
      </c>
      <c r="H5" s="244"/>
      <c r="I5" s="244"/>
      <c r="J5" s="244"/>
      <c r="K5" s="244"/>
      <c r="L5" s="244"/>
      <c r="M5" s="244"/>
    </row>
    <row r="6" spans="1:14" ht="70.5" customHeight="1">
      <c r="A6" s="244"/>
      <c r="B6" s="244"/>
      <c r="C6" s="16" t="s">
        <v>422</v>
      </c>
      <c r="D6" s="16" t="s">
        <v>423</v>
      </c>
      <c r="E6" s="244"/>
      <c r="F6" s="244"/>
      <c r="G6" s="244"/>
      <c r="H6" s="16" t="s">
        <v>310</v>
      </c>
      <c r="I6" s="16" t="s">
        <v>311</v>
      </c>
      <c r="J6" s="16" t="s">
        <v>312</v>
      </c>
      <c r="K6" s="16" t="s">
        <v>313</v>
      </c>
      <c r="L6" s="55" t="s">
        <v>727</v>
      </c>
      <c r="M6" s="55" t="s">
        <v>728</v>
      </c>
    </row>
    <row r="7" spans="1:14">
      <c r="A7" s="31">
        <v>1</v>
      </c>
      <c r="B7" s="31">
        <v>2</v>
      </c>
      <c r="C7" s="31">
        <v>3</v>
      </c>
      <c r="D7" s="31">
        <v>4</v>
      </c>
      <c r="E7" s="31">
        <v>5</v>
      </c>
      <c r="F7" s="31">
        <v>6</v>
      </c>
      <c r="G7" s="31">
        <v>7</v>
      </c>
      <c r="H7" s="31">
        <v>8</v>
      </c>
      <c r="I7" s="31">
        <v>9</v>
      </c>
      <c r="J7" s="31">
        <v>10</v>
      </c>
      <c r="K7" s="31">
        <v>11</v>
      </c>
      <c r="L7" s="31">
        <v>12</v>
      </c>
      <c r="M7" s="31">
        <v>13</v>
      </c>
    </row>
    <row r="8" spans="1:14" ht="33.75" customHeight="1">
      <c r="A8" s="244">
        <v>1</v>
      </c>
      <c r="B8" s="181" t="s">
        <v>487</v>
      </c>
      <c r="C8" s="240" t="s">
        <v>726</v>
      </c>
      <c r="D8" s="33" t="s">
        <v>482</v>
      </c>
      <c r="E8" s="218" t="s">
        <v>488</v>
      </c>
      <c r="F8" s="256" t="s">
        <v>489</v>
      </c>
      <c r="G8" s="258">
        <v>0</v>
      </c>
      <c r="H8" s="260">
        <v>2</v>
      </c>
      <c r="I8" s="262">
        <v>14</v>
      </c>
      <c r="J8" s="262">
        <v>2</v>
      </c>
      <c r="K8" s="262">
        <v>3</v>
      </c>
      <c r="L8" s="262">
        <v>2</v>
      </c>
      <c r="M8" s="262">
        <v>2</v>
      </c>
    </row>
    <row r="9" spans="1:14" ht="114.75" customHeight="1">
      <c r="A9" s="244"/>
      <c r="B9" s="181"/>
      <c r="C9" s="240"/>
      <c r="D9" s="18">
        <v>4790.3999999999996</v>
      </c>
      <c r="E9" s="219"/>
      <c r="F9" s="257"/>
      <c r="G9" s="259"/>
      <c r="H9" s="261"/>
      <c r="I9" s="263"/>
      <c r="J9" s="263"/>
      <c r="K9" s="263"/>
      <c r="L9" s="263"/>
      <c r="M9" s="263"/>
    </row>
    <row r="10" spans="1:14">
      <c r="A10" s="244">
        <v>2</v>
      </c>
      <c r="B10" s="181" t="s">
        <v>490</v>
      </c>
      <c r="C10" s="240">
        <v>1503.5</v>
      </c>
      <c r="D10" s="33" t="s">
        <v>482</v>
      </c>
      <c r="E10" s="266" t="s">
        <v>491</v>
      </c>
      <c r="F10" s="267" t="s">
        <v>492</v>
      </c>
      <c r="G10" s="265">
        <v>0</v>
      </c>
      <c r="H10" s="258">
        <v>4</v>
      </c>
      <c r="I10" s="258">
        <v>8</v>
      </c>
      <c r="J10" s="258">
        <v>4</v>
      </c>
      <c r="K10" s="258">
        <v>3</v>
      </c>
      <c r="L10" s="258">
        <v>2</v>
      </c>
      <c r="M10" s="258">
        <v>2</v>
      </c>
    </row>
    <row r="11" spans="1:14" ht="33.75" customHeight="1">
      <c r="A11" s="244"/>
      <c r="B11" s="181"/>
      <c r="C11" s="240"/>
      <c r="D11" s="57">
        <v>18943.7</v>
      </c>
      <c r="E11" s="266"/>
      <c r="F11" s="267"/>
      <c r="G11" s="265"/>
      <c r="H11" s="264"/>
      <c r="I11" s="264"/>
      <c r="J11" s="264"/>
      <c r="K11" s="264"/>
      <c r="L11" s="264"/>
      <c r="M11" s="264"/>
    </row>
    <row r="12" spans="1:14" ht="25.5">
      <c r="A12" s="244"/>
      <c r="B12" s="181"/>
      <c r="C12" s="240"/>
      <c r="D12" s="33" t="s">
        <v>481</v>
      </c>
      <c r="E12" s="266"/>
      <c r="F12" s="267"/>
      <c r="G12" s="265"/>
      <c r="H12" s="264"/>
      <c r="I12" s="264"/>
      <c r="J12" s="264"/>
      <c r="K12" s="264"/>
      <c r="L12" s="264"/>
      <c r="M12" s="264"/>
    </row>
    <row r="13" spans="1:14" ht="20.25" customHeight="1">
      <c r="A13" s="244"/>
      <c r="B13" s="181"/>
      <c r="C13" s="240"/>
      <c r="D13" s="57">
        <v>2579.6</v>
      </c>
      <c r="E13" s="266"/>
      <c r="F13" s="267"/>
      <c r="G13" s="265"/>
      <c r="H13" s="259"/>
      <c r="I13" s="259"/>
      <c r="J13" s="259"/>
      <c r="K13" s="259"/>
      <c r="L13" s="259"/>
      <c r="M13" s="259"/>
    </row>
    <row r="14" spans="1:14" ht="26.25" customHeight="1">
      <c r="A14" s="244">
        <v>3</v>
      </c>
      <c r="B14" s="181" t="s">
        <v>493</v>
      </c>
      <c r="C14" s="240">
        <v>499.5</v>
      </c>
      <c r="D14" s="33" t="s">
        <v>482</v>
      </c>
      <c r="E14" s="266" t="s">
        <v>494</v>
      </c>
      <c r="F14" s="267" t="s">
        <v>495</v>
      </c>
      <c r="G14" s="265">
        <v>0</v>
      </c>
      <c r="H14" s="265">
        <v>8</v>
      </c>
      <c r="I14" s="265">
        <v>15</v>
      </c>
      <c r="J14" s="265">
        <v>13</v>
      </c>
      <c r="K14" s="265">
        <v>8</v>
      </c>
      <c r="L14" s="265">
        <v>5</v>
      </c>
      <c r="M14" s="265">
        <v>5</v>
      </c>
    </row>
    <row r="15" spans="1:14" ht="89.25" customHeight="1">
      <c r="A15" s="244"/>
      <c r="B15" s="181"/>
      <c r="C15" s="240"/>
      <c r="D15" s="57">
        <v>9488.7999999999993</v>
      </c>
      <c r="E15" s="266"/>
      <c r="F15" s="267"/>
      <c r="G15" s="265"/>
      <c r="H15" s="265"/>
      <c r="I15" s="265"/>
      <c r="J15" s="265"/>
      <c r="K15" s="265"/>
      <c r="L15" s="265"/>
      <c r="M15" s="265"/>
    </row>
    <row r="16" spans="1:14" ht="61.5" customHeight="1">
      <c r="A16" s="244">
        <v>4</v>
      </c>
      <c r="B16" s="181" t="s">
        <v>496</v>
      </c>
      <c r="C16" s="251">
        <v>17776.900000000001</v>
      </c>
      <c r="D16" s="33" t="s">
        <v>482</v>
      </c>
      <c r="E16" s="32" t="s">
        <v>497</v>
      </c>
      <c r="F16" s="27" t="s">
        <v>424</v>
      </c>
      <c r="G16" s="23">
        <v>0</v>
      </c>
      <c r="H16" s="23">
        <v>1</v>
      </c>
      <c r="I16" s="23">
        <v>11</v>
      </c>
      <c r="J16" s="23">
        <v>2</v>
      </c>
      <c r="K16" s="23">
        <v>0</v>
      </c>
      <c r="L16" s="62">
        <v>0</v>
      </c>
      <c r="M16" s="62">
        <v>0</v>
      </c>
    </row>
    <row r="17" spans="1:13" ht="55.5" customHeight="1">
      <c r="A17" s="244"/>
      <c r="B17" s="181"/>
      <c r="C17" s="252"/>
      <c r="D17" s="57">
        <v>12760.1</v>
      </c>
      <c r="E17" s="32" t="s">
        <v>499</v>
      </c>
      <c r="F17" s="27" t="s">
        <v>424</v>
      </c>
      <c r="G17" s="23">
        <v>0</v>
      </c>
      <c r="H17" s="23">
        <v>0</v>
      </c>
      <c r="I17" s="23">
        <v>0</v>
      </c>
      <c r="J17" s="62">
        <v>0</v>
      </c>
      <c r="K17" s="23">
        <v>0</v>
      </c>
      <c r="L17" s="62">
        <v>0</v>
      </c>
      <c r="M17" s="62">
        <v>0</v>
      </c>
    </row>
    <row r="18" spans="1:13" ht="39.75" customHeight="1">
      <c r="A18" s="244"/>
      <c r="B18" s="181"/>
      <c r="C18" s="252"/>
      <c r="D18" s="33" t="s">
        <v>498</v>
      </c>
      <c r="E18" s="32" t="s">
        <v>500</v>
      </c>
      <c r="F18" s="27" t="s">
        <v>424</v>
      </c>
      <c r="G18" s="23">
        <v>0</v>
      </c>
      <c r="H18" s="23">
        <v>0</v>
      </c>
      <c r="I18" s="23">
        <v>0</v>
      </c>
      <c r="J18" s="62">
        <v>0</v>
      </c>
      <c r="K18" s="23">
        <v>0</v>
      </c>
      <c r="L18" s="62">
        <v>0</v>
      </c>
      <c r="M18" s="62">
        <v>0</v>
      </c>
    </row>
    <row r="19" spans="1:13" ht="75.75" customHeight="1">
      <c r="A19" s="244"/>
      <c r="B19" s="181"/>
      <c r="C19" s="253"/>
      <c r="D19" s="57">
        <v>27084.9</v>
      </c>
      <c r="E19" s="32" t="s">
        <v>501</v>
      </c>
      <c r="F19" s="27" t="s">
        <v>424</v>
      </c>
      <c r="G19" s="23">
        <v>0</v>
      </c>
      <c r="H19" s="23">
        <v>0</v>
      </c>
      <c r="I19" s="23">
        <v>0</v>
      </c>
      <c r="J19" s="62">
        <v>0</v>
      </c>
      <c r="K19" s="23">
        <v>0</v>
      </c>
      <c r="L19" s="62">
        <v>0</v>
      </c>
      <c r="M19" s="62">
        <v>0</v>
      </c>
    </row>
  </sheetData>
  <mergeCells count="50">
    <mergeCell ref="L10:L13"/>
    <mergeCell ref="M10:M13"/>
    <mergeCell ref="L14:L15"/>
    <mergeCell ref="M14:M15"/>
    <mergeCell ref="C16:C1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H8:H9"/>
    <mergeCell ref="A2:K2"/>
    <mergeCell ref="A3:K3"/>
    <mergeCell ref="A4:K4"/>
    <mergeCell ref="A5:A6"/>
    <mergeCell ref="B5:B6"/>
    <mergeCell ref="C5:D5"/>
    <mergeCell ref="E5:E6"/>
    <mergeCell ref="F5:F6"/>
    <mergeCell ref="G5:G6"/>
    <mergeCell ref="H5:M5"/>
    <mergeCell ref="L8:L9"/>
    <mergeCell ref="M8:M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N8"/>
  <sheetViews>
    <sheetView workbookViewId="0">
      <selection activeCell="C8" sqref="C8"/>
    </sheetView>
  </sheetViews>
  <sheetFormatPr defaultRowHeight="14.25"/>
  <cols>
    <col min="1" max="1" width="5.5" customWidth="1"/>
    <col min="2" max="2" width="35.25" customWidth="1"/>
    <col min="3" max="3" width="14.75" customWidth="1"/>
    <col min="4" max="4" width="15.125" customWidth="1"/>
    <col min="5" max="5" width="25.25" customWidth="1"/>
    <col min="6" max="6" width="10.75" customWidth="1"/>
    <col min="7" max="7" width="15.5" customWidth="1"/>
    <col min="8" max="8" width="6.5" customWidth="1"/>
    <col min="9" max="9" width="6.125" customWidth="1"/>
    <col min="10" max="10" width="5.875" customWidth="1"/>
    <col min="11" max="11" width="5.5" customWidth="1"/>
    <col min="12" max="13" width="6.5" customWidth="1"/>
  </cols>
  <sheetData>
    <row r="1" spans="1:14" ht="45" customHeight="1">
      <c r="F1" s="243" t="s">
        <v>502</v>
      </c>
      <c r="G1" s="243"/>
      <c r="H1" s="243"/>
      <c r="I1" s="243"/>
      <c r="J1" s="243"/>
      <c r="K1" s="243"/>
      <c r="L1" s="26"/>
      <c r="M1" s="26"/>
      <c r="N1" s="26"/>
    </row>
    <row r="2" spans="1:14" ht="21.75" customHeight="1">
      <c r="A2" s="245" t="s">
        <v>316</v>
      </c>
      <c r="B2" s="245"/>
      <c r="C2" s="245"/>
      <c r="D2" s="245"/>
      <c r="E2" s="245"/>
      <c r="F2" s="245"/>
      <c r="G2" s="245"/>
      <c r="H2" s="245"/>
      <c r="I2" s="245"/>
      <c r="J2" s="245"/>
      <c r="K2" s="245"/>
    </row>
    <row r="3" spans="1:14" ht="30.75" customHeight="1">
      <c r="A3" s="255" t="s">
        <v>503</v>
      </c>
      <c r="B3" s="255"/>
      <c r="C3" s="255"/>
      <c r="D3" s="255"/>
      <c r="E3" s="255"/>
      <c r="F3" s="255"/>
      <c r="G3" s="255"/>
      <c r="H3" s="255"/>
      <c r="I3" s="255"/>
      <c r="J3" s="255"/>
      <c r="K3" s="255"/>
    </row>
    <row r="4" spans="1:14" ht="18" customHeight="1">
      <c r="A4" s="247" t="s">
        <v>413</v>
      </c>
      <c r="B4" s="247"/>
      <c r="C4" s="247"/>
      <c r="D4" s="247"/>
      <c r="E4" s="247"/>
      <c r="F4" s="247"/>
      <c r="G4" s="247"/>
      <c r="H4" s="247"/>
      <c r="I4" s="247"/>
      <c r="J4" s="247"/>
      <c r="K4" s="247"/>
    </row>
    <row r="5" spans="1:14" ht="54.75" customHeight="1">
      <c r="A5" s="244" t="s">
        <v>415</v>
      </c>
      <c r="B5" s="244" t="s">
        <v>416</v>
      </c>
      <c r="C5" s="244" t="s">
        <v>417</v>
      </c>
      <c r="D5" s="244"/>
      <c r="E5" s="244" t="s">
        <v>418</v>
      </c>
      <c r="F5" s="244" t="s">
        <v>419</v>
      </c>
      <c r="G5" s="244" t="s">
        <v>506</v>
      </c>
      <c r="H5" s="244"/>
      <c r="I5" s="244"/>
      <c r="J5" s="244"/>
      <c r="K5" s="244"/>
      <c r="L5" s="244"/>
      <c r="M5" s="244"/>
    </row>
    <row r="6" spans="1:14" ht="70.5" customHeight="1">
      <c r="A6" s="244"/>
      <c r="B6" s="244"/>
      <c r="C6" s="16" t="s">
        <v>422</v>
      </c>
      <c r="D6" s="16" t="s">
        <v>423</v>
      </c>
      <c r="E6" s="244"/>
      <c r="F6" s="244"/>
      <c r="G6" s="244"/>
      <c r="H6" s="16" t="s">
        <v>310</v>
      </c>
      <c r="I6" s="16" t="s">
        <v>311</v>
      </c>
      <c r="J6" s="16" t="s">
        <v>312</v>
      </c>
      <c r="K6" s="16" t="s">
        <v>313</v>
      </c>
      <c r="L6" s="55" t="s">
        <v>44</v>
      </c>
      <c r="M6" s="55" t="s">
        <v>45</v>
      </c>
    </row>
    <row r="7" spans="1:14">
      <c r="A7" s="31">
        <v>1</v>
      </c>
      <c r="B7" s="31">
        <v>2</v>
      </c>
      <c r="C7" s="31">
        <v>3</v>
      </c>
      <c r="D7" s="31">
        <v>4</v>
      </c>
      <c r="E7" s="31">
        <v>5</v>
      </c>
      <c r="F7" s="31">
        <v>6</v>
      </c>
      <c r="G7" s="31">
        <v>7</v>
      </c>
      <c r="H7" s="31">
        <v>8</v>
      </c>
      <c r="I7" s="31">
        <v>9</v>
      </c>
      <c r="J7" s="31">
        <v>10</v>
      </c>
      <c r="K7" s="31">
        <v>11</v>
      </c>
      <c r="L7" s="31">
        <v>12</v>
      </c>
      <c r="M7" s="31">
        <v>13</v>
      </c>
    </row>
    <row r="8" spans="1:14" ht="175.5" customHeight="1">
      <c r="A8" s="16">
        <v>1</v>
      </c>
      <c r="B8" s="28" t="s">
        <v>504</v>
      </c>
      <c r="C8" s="57">
        <v>170240.2</v>
      </c>
      <c r="D8" s="18">
        <v>0</v>
      </c>
      <c r="E8" s="32" t="s">
        <v>505</v>
      </c>
      <c r="F8" s="27" t="s">
        <v>425</v>
      </c>
      <c r="G8" s="23">
        <v>100</v>
      </c>
      <c r="H8" s="23">
        <v>100</v>
      </c>
      <c r="I8" s="23">
        <v>100</v>
      </c>
      <c r="J8" s="23">
        <v>100</v>
      </c>
      <c r="K8" s="23">
        <v>100</v>
      </c>
      <c r="L8" s="62">
        <v>100</v>
      </c>
      <c r="M8" s="62">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sheetPr>
    <pageSetUpPr fitToPage="1"/>
  </sheetPr>
  <dimension ref="A1:N9"/>
  <sheetViews>
    <sheetView topLeftCell="A4" workbookViewId="0">
      <selection activeCell="C8" sqref="C8"/>
    </sheetView>
  </sheetViews>
  <sheetFormatPr defaultRowHeight="14.25"/>
  <cols>
    <col min="1" max="1" width="5.5" customWidth="1"/>
    <col min="2" max="2" width="30.875" customWidth="1"/>
    <col min="3" max="3" width="14.75" customWidth="1"/>
    <col min="4" max="4" width="15.125" customWidth="1"/>
    <col min="5" max="5" width="21.5" customWidth="1"/>
    <col min="6" max="6" width="11" customWidth="1"/>
    <col min="7" max="7" width="15.875" customWidth="1"/>
    <col min="8" max="9" width="6.5" customWidth="1"/>
    <col min="10" max="10" width="6.125" customWidth="1"/>
    <col min="11" max="11" width="6.25" customWidth="1"/>
    <col min="12" max="12" width="6.5" customWidth="1"/>
    <col min="13" max="13" width="6.125" customWidth="1"/>
  </cols>
  <sheetData>
    <row r="1" spans="1:14" ht="45" customHeight="1">
      <c r="F1" s="243" t="s">
        <v>508</v>
      </c>
      <c r="G1" s="243"/>
      <c r="H1" s="243"/>
      <c r="I1" s="243"/>
      <c r="J1" s="243"/>
      <c r="K1" s="243"/>
      <c r="L1" s="26"/>
      <c r="M1" s="26"/>
      <c r="N1" s="26"/>
    </row>
    <row r="2" spans="1:14" ht="21.75" customHeight="1">
      <c r="A2" s="245" t="s">
        <v>316</v>
      </c>
      <c r="B2" s="245"/>
      <c r="C2" s="245"/>
      <c r="D2" s="245"/>
      <c r="E2" s="245"/>
      <c r="F2" s="245"/>
      <c r="G2" s="245"/>
      <c r="H2" s="245"/>
      <c r="I2" s="245"/>
      <c r="J2" s="245"/>
      <c r="K2" s="245"/>
    </row>
    <row r="3" spans="1:14" ht="30.75" customHeight="1">
      <c r="A3" s="255" t="s">
        <v>522</v>
      </c>
      <c r="B3" s="255"/>
      <c r="C3" s="255"/>
      <c r="D3" s="255"/>
      <c r="E3" s="255"/>
      <c r="F3" s="255"/>
      <c r="G3" s="255"/>
      <c r="H3" s="255"/>
      <c r="I3" s="255"/>
      <c r="J3" s="255"/>
      <c r="K3" s="255"/>
    </row>
    <row r="4" spans="1:14" ht="18" customHeight="1">
      <c r="A4" s="247" t="s">
        <v>413</v>
      </c>
      <c r="B4" s="247"/>
      <c r="C4" s="247"/>
      <c r="D4" s="247"/>
      <c r="E4" s="247"/>
      <c r="F4" s="247"/>
      <c r="G4" s="247"/>
      <c r="H4" s="247"/>
      <c r="I4" s="247"/>
      <c r="J4" s="247"/>
      <c r="K4" s="247"/>
    </row>
    <row r="5" spans="1:14" ht="54.75" customHeight="1">
      <c r="A5" s="244" t="s">
        <v>415</v>
      </c>
      <c r="B5" s="244" t="s">
        <v>416</v>
      </c>
      <c r="C5" s="244" t="s">
        <v>417</v>
      </c>
      <c r="D5" s="244"/>
      <c r="E5" s="244" t="s">
        <v>418</v>
      </c>
      <c r="F5" s="244" t="s">
        <v>419</v>
      </c>
      <c r="G5" s="244" t="s">
        <v>506</v>
      </c>
      <c r="H5" s="244"/>
      <c r="I5" s="244"/>
      <c r="J5" s="244"/>
      <c r="K5" s="244"/>
      <c r="L5" s="244"/>
      <c r="M5" s="244"/>
    </row>
    <row r="6" spans="1:14" ht="70.5" customHeight="1">
      <c r="A6" s="244"/>
      <c r="B6" s="244"/>
      <c r="C6" s="16" t="s">
        <v>422</v>
      </c>
      <c r="D6" s="16" t="s">
        <v>423</v>
      </c>
      <c r="E6" s="244"/>
      <c r="F6" s="244"/>
      <c r="G6" s="244"/>
      <c r="H6" s="16" t="s">
        <v>310</v>
      </c>
      <c r="I6" s="16" t="s">
        <v>311</v>
      </c>
      <c r="J6" s="16" t="s">
        <v>312</v>
      </c>
      <c r="K6" s="16" t="s">
        <v>313</v>
      </c>
      <c r="L6" s="55" t="s">
        <v>44</v>
      </c>
      <c r="M6" s="55" t="s">
        <v>45</v>
      </c>
    </row>
    <row r="7" spans="1:14" ht="15" thickBot="1">
      <c r="A7" s="31">
        <v>1</v>
      </c>
      <c r="B7" s="31">
        <v>2</v>
      </c>
      <c r="C7" s="31">
        <v>3</v>
      </c>
      <c r="D7" s="31">
        <v>4</v>
      </c>
      <c r="E7" s="31">
        <v>5</v>
      </c>
      <c r="F7" s="31">
        <v>6</v>
      </c>
      <c r="G7" s="31">
        <v>7</v>
      </c>
      <c r="H7" s="31">
        <v>8</v>
      </c>
      <c r="I7" s="31">
        <v>9</v>
      </c>
      <c r="J7" s="31">
        <v>10</v>
      </c>
      <c r="K7" s="31">
        <v>11</v>
      </c>
      <c r="L7" s="31">
        <v>12</v>
      </c>
      <c r="M7" s="31">
        <v>13</v>
      </c>
    </row>
    <row r="8" spans="1:14" ht="74.099999999999994" customHeight="1">
      <c r="A8" s="16">
        <v>1</v>
      </c>
      <c r="B8" s="28" t="s">
        <v>524</v>
      </c>
      <c r="C8" s="116">
        <v>5212.7</v>
      </c>
      <c r="D8" s="117" t="s">
        <v>751</v>
      </c>
      <c r="E8" s="32" t="s">
        <v>523</v>
      </c>
      <c r="F8" s="27" t="s">
        <v>424</v>
      </c>
      <c r="G8" s="23">
        <v>0</v>
      </c>
      <c r="H8" s="23">
        <v>20</v>
      </c>
      <c r="I8" s="23">
        <v>0</v>
      </c>
      <c r="J8" s="23">
        <v>0</v>
      </c>
      <c r="K8" s="23">
        <v>0</v>
      </c>
      <c r="L8" s="62">
        <v>0</v>
      </c>
      <c r="M8" s="62">
        <v>0</v>
      </c>
    </row>
    <row r="9" spans="1:14" ht="74.099999999999994" customHeight="1">
      <c r="A9" s="16">
        <v>2</v>
      </c>
      <c r="B9" s="28" t="s">
        <v>525</v>
      </c>
      <c r="C9" s="118">
        <v>213.7</v>
      </c>
      <c r="D9" s="118">
        <v>1923.3</v>
      </c>
      <c r="E9" s="32" t="s">
        <v>526</v>
      </c>
      <c r="F9" s="27" t="s">
        <v>424</v>
      </c>
      <c r="G9" s="23">
        <v>0</v>
      </c>
      <c r="H9" s="23">
        <v>1</v>
      </c>
      <c r="I9" s="23">
        <v>0</v>
      </c>
      <c r="J9" s="23">
        <v>0</v>
      </c>
      <c r="K9" s="23">
        <v>0</v>
      </c>
      <c r="L9" s="62">
        <v>0</v>
      </c>
      <c r="M9" s="62">
        <v>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sheetPr>
    <pageSetUpPr fitToPage="1"/>
  </sheetPr>
  <dimension ref="A1:N8"/>
  <sheetViews>
    <sheetView zoomScaleNormal="100" workbookViewId="0">
      <selection activeCell="D8" sqref="D8"/>
    </sheetView>
  </sheetViews>
  <sheetFormatPr defaultRowHeight="14.25"/>
  <cols>
    <col min="1" max="1" width="5.5" customWidth="1"/>
    <col min="2" max="2" width="38" customWidth="1"/>
    <col min="3" max="3" width="14.75" customWidth="1"/>
    <col min="4" max="4" width="15.125" customWidth="1"/>
    <col min="5" max="5" width="22.875" customWidth="1"/>
    <col min="6" max="6" width="11" customWidth="1"/>
    <col min="7" max="7" width="15.875" customWidth="1"/>
    <col min="8" max="8" width="6.125" customWidth="1"/>
    <col min="9" max="9" width="6.5" customWidth="1"/>
    <col min="10" max="10" width="5.5" customWidth="1"/>
    <col min="11" max="11" width="6.125" customWidth="1"/>
    <col min="12" max="12" width="6.5" customWidth="1"/>
  </cols>
  <sheetData>
    <row r="1" spans="1:14" ht="45" customHeight="1">
      <c r="F1" s="243" t="s">
        <v>521</v>
      </c>
      <c r="G1" s="243"/>
      <c r="H1" s="243"/>
      <c r="I1" s="243"/>
      <c r="J1" s="243"/>
      <c r="K1" s="58"/>
      <c r="L1" s="58"/>
      <c r="M1" s="26"/>
      <c r="N1" s="26"/>
    </row>
    <row r="2" spans="1:14" ht="21.75" customHeight="1">
      <c r="A2" s="245" t="s">
        <v>316</v>
      </c>
      <c r="B2" s="245"/>
      <c r="C2" s="245"/>
      <c r="D2" s="245"/>
      <c r="E2" s="245"/>
      <c r="F2" s="245"/>
      <c r="G2" s="245"/>
      <c r="H2" s="245"/>
      <c r="I2" s="245"/>
      <c r="J2" s="245"/>
      <c r="K2" s="59"/>
      <c r="L2" s="59"/>
    </row>
    <row r="3" spans="1:14" ht="30.75" customHeight="1">
      <c r="A3" s="255" t="s">
        <v>507</v>
      </c>
      <c r="B3" s="255"/>
      <c r="C3" s="255"/>
      <c r="D3" s="255"/>
      <c r="E3" s="255"/>
      <c r="F3" s="255"/>
      <c r="G3" s="255"/>
      <c r="H3" s="255"/>
      <c r="I3" s="255"/>
      <c r="J3" s="255"/>
      <c r="K3" s="61"/>
      <c r="L3" s="61"/>
    </row>
    <row r="4" spans="1:14" ht="18" customHeight="1">
      <c r="A4" s="247" t="s">
        <v>413</v>
      </c>
      <c r="B4" s="247"/>
      <c r="C4" s="247"/>
      <c r="D4" s="247"/>
      <c r="E4" s="247"/>
      <c r="F4" s="247"/>
      <c r="G4" s="247"/>
      <c r="H4" s="247"/>
      <c r="I4" s="247"/>
      <c r="J4" s="247"/>
      <c r="K4" s="60"/>
      <c r="L4" s="60"/>
    </row>
    <row r="5" spans="1:14" ht="54.75" customHeight="1">
      <c r="A5" s="244" t="s">
        <v>415</v>
      </c>
      <c r="B5" s="244" t="s">
        <v>416</v>
      </c>
      <c r="C5" s="244" t="s">
        <v>417</v>
      </c>
      <c r="D5" s="244"/>
      <c r="E5" s="244" t="s">
        <v>418</v>
      </c>
      <c r="F5" s="244" t="s">
        <v>419</v>
      </c>
      <c r="G5" s="244" t="s">
        <v>506</v>
      </c>
      <c r="H5" s="268"/>
      <c r="I5" s="269"/>
      <c r="J5" s="269"/>
      <c r="K5" s="269"/>
      <c r="L5" s="270"/>
    </row>
    <row r="6" spans="1:14" ht="70.5" customHeight="1">
      <c r="A6" s="244"/>
      <c r="B6" s="244"/>
      <c r="C6" s="16" t="s">
        <v>422</v>
      </c>
      <c r="D6" s="16" t="s">
        <v>423</v>
      </c>
      <c r="E6" s="244"/>
      <c r="F6" s="244"/>
      <c r="G6" s="244"/>
      <c r="H6" s="16" t="s">
        <v>311</v>
      </c>
      <c r="I6" s="16" t="s">
        <v>312</v>
      </c>
      <c r="J6" s="16" t="s">
        <v>313</v>
      </c>
      <c r="K6" s="55" t="s">
        <v>44</v>
      </c>
      <c r="L6" s="55" t="s">
        <v>45</v>
      </c>
    </row>
    <row r="7" spans="1:14">
      <c r="A7" s="31">
        <v>1</v>
      </c>
      <c r="B7" s="31">
        <v>2</v>
      </c>
      <c r="C7" s="31">
        <v>3</v>
      </c>
      <c r="D7" s="31">
        <v>4</v>
      </c>
      <c r="E7" s="31">
        <v>5</v>
      </c>
      <c r="F7" s="31">
        <v>6</v>
      </c>
      <c r="G7" s="31">
        <v>7</v>
      </c>
      <c r="H7" s="31">
        <v>9</v>
      </c>
      <c r="I7" s="31">
        <v>10</v>
      </c>
      <c r="J7" s="31">
        <v>11</v>
      </c>
      <c r="K7" s="31">
        <v>12</v>
      </c>
      <c r="L7" s="31">
        <v>13</v>
      </c>
    </row>
    <row r="8" spans="1:14" ht="129.94999999999999" customHeight="1">
      <c r="A8" s="16">
        <v>1</v>
      </c>
      <c r="B8" s="28" t="s">
        <v>509</v>
      </c>
      <c r="C8" s="18">
        <f>'Приложение №23 (ПП11)'!F14</f>
        <v>1584.95254</v>
      </c>
      <c r="D8" s="18" t="s">
        <v>725</v>
      </c>
      <c r="E8" s="32" t="s">
        <v>510</v>
      </c>
      <c r="F8" s="27" t="s">
        <v>424</v>
      </c>
      <c r="G8" s="23">
        <v>0</v>
      </c>
      <c r="H8" s="23">
        <v>36</v>
      </c>
      <c r="I8" s="23">
        <v>0</v>
      </c>
      <c r="J8" s="23">
        <v>0</v>
      </c>
      <c r="K8" s="62">
        <v>8</v>
      </c>
      <c r="L8" s="62">
        <v>0</v>
      </c>
    </row>
  </sheetData>
  <mergeCells count="11">
    <mergeCell ref="F1:J1"/>
    <mergeCell ref="A2:J2"/>
    <mergeCell ref="A3:J3"/>
    <mergeCell ref="A4:J4"/>
    <mergeCell ref="A5:A6"/>
    <mergeCell ref="B5:B6"/>
    <mergeCell ref="C5:D5"/>
    <mergeCell ref="E5:E6"/>
    <mergeCell ref="F5:F6"/>
    <mergeCell ref="G5:G6"/>
    <mergeCell ref="H5:L5"/>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sheetPr>
    <pageSetUpPr fitToPage="1"/>
  </sheetPr>
  <dimension ref="A1:K554"/>
  <sheetViews>
    <sheetView view="pageBreakPreview" zoomScaleNormal="100" zoomScaleSheetLayoutView="100" workbookViewId="0">
      <selection activeCell="D245" sqref="D245:E245"/>
    </sheetView>
  </sheetViews>
  <sheetFormatPr defaultRowHeight="14.25"/>
  <cols>
    <col min="1" max="1" width="29.875" customWidth="1"/>
    <col min="2" max="2" width="23.125" customWidth="1"/>
    <col min="3" max="3" width="21" customWidth="1"/>
    <col min="4" max="4" width="15" customWidth="1"/>
    <col min="5" max="5" width="11" customWidth="1"/>
    <col min="6" max="6" width="19.875" customWidth="1"/>
    <col min="7" max="7" width="12.25" customWidth="1"/>
    <col min="8" max="8" width="16.125" customWidth="1"/>
    <col min="9" max="9" width="10" bestFit="1" customWidth="1"/>
  </cols>
  <sheetData>
    <row r="1" spans="1:9" ht="42" customHeight="1">
      <c r="B1" s="26"/>
      <c r="C1" s="26"/>
      <c r="D1" s="26"/>
      <c r="E1" s="243" t="s">
        <v>520</v>
      </c>
      <c r="F1" s="243"/>
    </row>
    <row r="3" spans="1:9" ht="61.5" customHeight="1">
      <c r="A3" s="304" t="s">
        <v>527</v>
      </c>
      <c r="B3" s="304"/>
      <c r="C3" s="304"/>
      <c r="D3" s="304"/>
      <c r="E3" s="304"/>
      <c r="F3" s="304"/>
    </row>
    <row r="4" spans="1:9" ht="99" customHeight="1">
      <c r="A4" s="16" t="s">
        <v>591</v>
      </c>
      <c r="B4" s="16" t="s">
        <v>593</v>
      </c>
      <c r="C4" s="16" t="s">
        <v>594</v>
      </c>
      <c r="D4" s="244" t="s">
        <v>595</v>
      </c>
      <c r="E4" s="244"/>
      <c r="F4" s="16" t="s">
        <v>596</v>
      </c>
    </row>
    <row r="5" spans="1:9" ht="63.95" customHeight="1">
      <c r="A5" s="83" t="s">
        <v>704</v>
      </c>
      <c r="B5" s="82"/>
      <c r="C5" s="53"/>
      <c r="D5" s="282">
        <v>516668.1</v>
      </c>
      <c r="E5" s="283"/>
      <c r="F5" s="82"/>
      <c r="H5" s="48"/>
      <c r="I5" s="108"/>
    </row>
    <row r="6" spans="1:9" ht="21" customHeight="1">
      <c r="A6" s="248" t="s">
        <v>550</v>
      </c>
      <c r="B6" s="248" t="s">
        <v>511</v>
      </c>
      <c r="C6" s="181" t="s">
        <v>530</v>
      </c>
      <c r="D6" s="275">
        <f>E8+E9+E10+E11+E12+E13+E14+E15</f>
        <v>160929.80000000002</v>
      </c>
      <c r="E6" s="275"/>
      <c r="F6" s="241" t="s">
        <v>513</v>
      </c>
      <c r="G6" s="48"/>
      <c r="H6" s="48"/>
      <c r="I6" s="48"/>
    </row>
    <row r="7" spans="1:9" ht="22.5" customHeight="1">
      <c r="A7" s="249"/>
      <c r="B7" s="249"/>
      <c r="C7" s="181"/>
      <c r="D7" s="244" t="s">
        <v>355</v>
      </c>
      <c r="E7" s="244"/>
      <c r="F7" s="254"/>
      <c r="G7" s="48"/>
      <c r="H7" s="48"/>
    </row>
    <row r="8" spans="1:9" ht="15.75" customHeight="1">
      <c r="A8" s="249"/>
      <c r="B8" s="249"/>
      <c r="C8" s="181"/>
      <c r="D8" s="16" t="s">
        <v>514</v>
      </c>
      <c r="E8" s="47">
        <v>23013.599999999999</v>
      </c>
      <c r="F8" s="254"/>
      <c r="G8" s="48"/>
      <c r="H8" s="48"/>
    </row>
    <row r="9" spans="1:9" ht="15.75">
      <c r="A9" s="249"/>
      <c r="B9" s="249"/>
      <c r="C9" s="181"/>
      <c r="D9" s="16" t="s">
        <v>515</v>
      </c>
      <c r="E9" s="47">
        <v>21090</v>
      </c>
      <c r="F9" s="254"/>
      <c r="G9" s="48"/>
    </row>
    <row r="10" spans="1:9" ht="15.75">
      <c r="A10" s="249"/>
      <c r="B10" s="249"/>
      <c r="C10" s="181"/>
      <c r="D10" s="16" t="s">
        <v>516</v>
      </c>
      <c r="E10" s="47">
        <v>20051.599999999999</v>
      </c>
      <c r="F10" s="254"/>
      <c r="G10" s="48"/>
    </row>
    <row r="11" spans="1:9" ht="15.75">
      <c r="A11" s="249"/>
      <c r="B11" s="249"/>
      <c r="C11" s="181"/>
      <c r="D11" s="16" t="s">
        <v>517</v>
      </c>
      <c r="E11" s="47">
        <v>43417.4</v>
      </c>
      <c r="F11" s="254"/>
      <c r="G11" s="48"/>
    </row>
    <row r="12" spans="1:9" ht="15.75">
      <c r="A12" s="249"/>
      <c r="B12" s="249"/>
      <c r="C12" s="181"/>
      <c r="D12" s="16" t="s">
        <v>518</v>
      </c>
      <c r="E12" s="47">
        <v>17780.599999999999</v>
      </c>
      <c r="F12" s="254"/>
      <c r="G12" s="48"/>
    </row>
    <row r="13" spans="1:9" ht="15.75">
      <c r="A13" s="249"/>
      <c r="B13" s="249"/>
      <c r="C13" s="181"/>
      <c r="D13" s="55" t="s">
        <v>519</v>
      </c>
      <c r="E13" s="47">
        <v>12456.5</v>
      </c>
      <c r="F13" s="254"/>
      <c r="G13" s="48"/>
    </row>
    <row r="14" spans="1:9" ht="15.75">
      <c r="A14" s="249"/>
      <c r="B14" s="249"/>
      <c r="C14" s="181"/>
      <c r="D14" s="55" t="s">
        <v>544</v>
      </c>
      <c r="E14" s="47">
        <v>10807.6</v>
      </c>
      <c r="F14" s="254"/>
      <c r="G14" s="48"/>
    </row>
    <row r="15" spans="1:9" ht="15.75">
      <c r="A15" s="249"/>
      <c r="B15" s="250"/>
      <c r="C15" s="181"/>
      <c r="D15" s="55" t="s">
        <v>545</v>
      </c>
      <c r="E15" s="47">
        <v>12312.5</v>
      </c>
      <c r="F15" s="254"/>
    </row>
    <row r="16" spans="1:9" ht="32.25" customHeight="1">
      <c r="A16" s="250"/>
      <c r="B16" s="35" t="s">
        <v>529</v>
      </c>
      <c r="C16" s="34" t="s">
        <v>530</v>
      </c>
      <c r="D16" s="284">
        <v>0</v>
      </c>
      <c r="E16" s="285"/>
      <c r="F16" s="242"/>
    </row>
    <row r="17" spans="1:6" ht="25.5" customHeight="1">
      <c r="A17" s="181" t="s">
        <v>531</v>
      </c>
      <c r="B17" s="248" t="s">
        <v>511</v>
      </c>
      <c r="C17" s="181" t="s">
        <v>512</v>
      </c>
      <c r="D17" s="275">
        <f>E19+E20+E21+E22+E23+E24+E25+E26</f>
        <v>48418.299999999996</v>
      </c>
      <c r="E17" s="275"/>
      <c r="F17" s="244" t="s">
        <v>513</v>
      </c>
    </row>
    <row r="18" spans="1:6" ht="15.75">
      <c r="A18" s="181"/>
      <c r="B18" s="249"/>
      <c r="C18" s="181"/>
      <c r="D18" s="244" t="s">
        <v>355</v>
      </c>
      <c r="E18" s="244"/>
      <c r="F18" s="244"/>
    </row>
    <row r="19" spans="1:6" ht="15.75">
      <c r="A19" s="181"/>
      <c r="B19" s="249"/>
      <c r="C19" s="181"/>
      <c r="D19" s="16" t="s">
        <v>514</v>
      </c>
      <c r="E19" s="47">
        <v>3397.9</v>
      </c>
      <c r="F19" s="244"/>
    </row>
    <row r="20" spans="1:6" ht="15.75">
      <c r="A20" s="181"/>
      <c r="B20" s="249"/>
      <c r="C20" s="181"/>
      <c r="D20" s="16" t="s">
        <v>515</v>
      </c>
      <c r="E20" s="47">
        <v>6000</v>
      </c>
      <c r="F20" s="244"/>
    </row>
    <row r="21" spans="1:6" ht="15.75">
      <c r="A21" s="181"/>
      <c r="B21" s="249"/>
      <c r="C21" s="181"/>
      <c r="D21" s="16" t="s">
        <v>516</v>
      </c>
      <c r="E21" s="47">
        <v>5081.3</v>
      </c>
      <c r="F21" s="244"/>
    </row>
    <row r="22" spans="1:6" ht="15.75">
      <c r="A22" s="181"/>
      <c r="B22" s="249"/>
      <c r="C22" s="181"/>
      <c r="D22" s="16" t="s">
        <v>517</v>
      </c>
      <c r="E22" s="47">
        <v>5081.3</v>
      </c>
      <c r="F22" s="244"/>
    </row>
    <row r="23" spans="1:6" ht="15.75">
      <c r="A23" s="181"/>
      <c r="B23" s="249"/>
      <c r="C23" s="181"/>
      <c r="D23" s="16" t="s">
        <v>518</v>
      </c>
      <c r="E23" s="47">
        <v>6015.7</v>
      </c>
      <c r="F23" s="244"/>
    </row>
    <row r="24" spans="1:6" ht="15.75">
      <c r="A24" s="181"/>
      <c r="B24" s="249"/>
      <c r="C24" s="181"/>
      <c r="D24" s="55" t="s">
        <v>519</v>
      </c>
      <c r="E24" s="47">
        <v>12015.7</v>
      </c>
      <c r="F24" s="244"/>
    </row>
    <row r="25" spans="1:6" ht="15.75">
      <c r="A25" s="181"/>
      <c r="B25" s="249"/>
      <c r="C25" s="181"/>
      <c r="D25" s="55" t="s">
        <v>544</v>
      </c>
      <c r="E25" s="47">
        <v>5413.2</v>
      </c>
      <c r="F25" s="244"/>
    </row>
    <row r="26" spans="1:6" ht="15.75">
      <c r="A26" s="181"/>
      <c r="B26" s="250"/>
      <c r="C26" s="181"/>
      <c r="D26" s="16" t="s">
        <v>545</v>
      </c>
      <c r="E26" s="47">
        <v>5413.2</v>
      </c>
      <c r="F26" s="244"/>
    </row>
    <row r="27" spans="1:6" ht="36" customHeight="1">
      <c r="A27" s="181"/>
      <c r="B27" s="28" t="s">
        <v>529</v>
      </c>
      <c r="C27" s="34" t="s">
        <v>512</v>
      </c>
      <c r="D27" s="305">
        <v>0</v>
      </c>
      <c r="E27" s="305"/>
      <c r="F27" s="244"/>
    </row>
    <row r="28" spans="1:6" ht="15.75">
      <c r="A28" s="181" t="s">
        <v>532</v>
      </c>
      <c r="B28" s="248" t="s">
        <v>511</v>
      </c>
      <c r="C28" s="181" t="s">
        <v>512</v>
      </c>
      <c r="D28" s="275">
        <f>E30+E31+E32+E33+E34+E35</f>
        <v>5964.2999999999993</v>
      </c>
      <c r="E28" s="275"/>
      <c r="F28" s="244" t="s">
        <v>513</v>
      </c>
    </row>
    <row r="29" spans="1:6" ht="25.5" customHeight="1">
      <c r="A29" s="181"/>
      <c r="B29" s="249"/>
      <c r="C29" s="181"/>
      <c r="D29" s="244" t="s">
        <v>355</v>
      </c>
      <c r="E29" s="244"/>
      <c r="F29" s="244"/>
    </row>
    <row r="30" spans="1:6" ht="15.75">
      <c r="A30" s="181"/>
      <c r="B30" s="249"/>
      <c r="C30" s="181"/>
      <c r="D30" s="16" t="s">
        <v>514</v>
      </c>
      <c r="E30" s="47">
        <v>2742.1</v>
      </c>
      <c r="F30" s="244"/>
    </row>
    <row r="31" spans="1:6" ht="15.75">
      <c r="A31" s="181"/>
      <c r="B31" s="249"/>
      <c r="C31" s="181"/>
      <c r="D31" s="16" t="s">
        <v>515</v>
      </c>
      <c r="E31" s="47">
        <v>3222.2</v>
      </c>
      <c r="F31" s="244"/>
    </row>
    <row r="32" spans="1:6" ht="15.75" customHeight="1">
      <c r="A32" s="181"/>
      <c r="B32" s="249"/>
      <c r="C32" s="181"/>
      <c r="D32" s="16" t="s">
        <v>516</v>
      </c>
      <c r="E32" s="47">
        <v>0</v>
      </c>
      <c r="F32" s="244"/>
    </row>
    <row r="33" spans="1:6" ht="15.75">
      <c r="A33" s="181"/>
      <c r="B33" s="249"/>
      <c r="C33" s="181"/>
      <c r="D33" s="16" t="s">
        <v>517</v>
      </c>
      <c r="E33" s="47">
        <v>0</v>
      </c>
      <c r="F33" s="244"/>
    </row>
    <row r="34" spans="1:6" ht="15.75">
      <c r="A34" s="181"/>
      <c r="B34" s="249"/>
      <c r="C34" s="181"/>
      <c r="D34" s="16" t="s">
        <v>518</v>
      </c>
      <c r="E34" s="47">
        <v>0</v>
      </c>
      <c r="F34" s="244"/>
    </row>
    <row r="35" spans="1:6" ht="15.75">
      <c r="A35" s="181"/>
      <c r="B35" s="250"/>
      <c r="C35" s="181"/>
      <c r="D35" s="16" t="s">
        <v>519</v>
      </c>
      <c r="E35" s="47">
        <v>0</v>
      </c>
      <c r="F35" s="244"/>
    </row>
    <row r="36" spans="1:6" ht="34.5" customHeight="1">
      <c r="A36" s="181"/>
      <c r="B36" s="28" t="s">
        <v>529</v>
      </c>
      <c r="C36" s="34" t="s">
        <v>512</v>
      </c>
      <c r="D36" s="305">
        <v>0</v>
      </c>
      <c r="E36" s="305"/>
      <c r="F36" s="244"/>
    </row>
    <row r="37" spans="1:6" ht="25.5" customHeight="1">
      <c r="A37" s="181" t="s">
        <v>533</v>
      </c>
      <c r="B37" s="248" t="s">
        <v>511</v>
      </c>
      <c r="C37" s="181" t="s">
        <v>512</v>
      </c>
      <c r="D37" s="275">
        <f>E39+E40+E41+E42+E43+E44</f>
        <v>1380</v>
      </c>
      <c r="E37" s="275"/>
      <c r="F37" s="244" t="s">
        <v>513</v>
      </c>
    </row>
    <row r="38" spans="1:6" ht="19.5" customHeight="1">
      <c r="A38" s="181"/>
      <c r="B38" s="249"/>
      <c r="C38" s="181"/>
      <c r="D38" s="244" t="s">
        <v>355</v>
      </c>
      <c r="E38" s="244"/>
      <c r="F38" s="244"/>
    </row>
    <row r="39" spans="1:6" ht="15.75">
      <c r="A39" s="181"/>
      <c r="B39" s="249"/>
      <c r="C39" s="181"/>
      <c r="D39" s="16" t="s">
        <v>514</v>
      </c>
      <c r="E39" s="47">
        <v>0</v>
      </c>
      <c r="F39" s="244"/>
    </row>
    <row r="40" spans="1:6" ht="15.75">
      <c r="A40" s="181"/>
      <c r="B40" s="249"/>
      <c r="C40" s="181"/>
      <c r="D40" s="16" t="s">
        <v>515</v>
      </c>
      <c r="E40" s="47">
        <v>1380</v>
      </c>
      <c r="F40" s="244"/>
    </row>
    <row r="41" spans="1:6" ht="15.75" customHeight="1">
      <c r="A41" s="181"/>
      <c r="B41" s="249"/>
      <c r="C41" s="181"/>
      <c r="D41" s="16" t="s">
        <v>516</v>
      </c>
      <c r="E41" s="47">
        <v>0</v>
      </c>
      <c r="F41" s="244"/>
    </row>
    <row r="42" spans="1:6" ht="15.75">
      <c r="A42" s="181"/>
      <c r="B42" s="249"/>
      <c r="C42" s="181"/>
      <c r="D42" s="16" t="s">
        <v>517</v>
      </c>
      <c r="E42" s="47">
        <v>0</v>
      </c>
      <c r="F42" s="244"/>
    </row>
    <row r="43" spans="1:6" ht="15.75">
      <c r="A43" s="181"/>
      <c r="B43" s="249"/>
      <c r="C43" s="181"/>
      <c r="D43" s="16" t="s">
        <v>518</v>
      </c>
      <c r="E43" s="47">
        <v>0</v>
      </c>
      <c r="F43" s="244"/>
    </row>
    <row r="44" spans="1:6" ht="15.75">
      <c r="A44" s="181"/>
      <c r="B44" s="250"/>
      <c r="C44" s="181"/>
      <c r="D44" s="16" t="s">
        <v>519</v>
      </c>
      <c r="E44" s="47">
        <v>0</v>
      </c>
      <c r="F44" s="244"/>
    </row>
    <row r="45" spans="1:6" ht="33.75" customHeight="1">
      <c r="A45" s="181"/>
      <c r="B45" s="28" t="s">
        <v>529</v>
      </c>
      <c r="C45" s="34" t="s">
        <v>512</v>
      </c>
      <c r="D45" s="305">
        <v>0</v>
      </c>
      <c r="E45" s="305"/>
      <c r="F45" s="244"/>
    </row>
    <row r="46" spans="1:6" ht="15.75">
      <c r="A46" s="181" t="s">
        <v>549</v>
      </c>
      <c r="B46" s="248" t="s">
        <v>511</v>
      </c>
      <c r="C46" s="181" t="s">
        <v>512</v>
      </c>
      <c r="D46" s="275">
        <f>E48+E49+E50+E51+E52+E53+E54+E55</f>
        <v>6237.8</v>
      </c>
      <c r="E46" s="275"/>
      <c r="F46" s="244" t="s">
        <v>513</v>
      </c>
    </row>
    <row r="47" spans="1:6" ht="15.75">
      <c r="A47" s="181"/>
      <c r="B47" s="249"/>
      <c r="C47" s="181"/>
      <c r="D47" s="244" t="s">
        <v>355</v>
      </c>
      <c r="E47" s="244"/>
      <c r="F47" s="244"/>
    </row>
    <row r="48" spans="1:6" ht="15.75">
      <c r="A48" s="181"/>
      <c r="B48" s="249"/>
      <c r="C48" s="181"/>
      <c r="D48" s="16" t="s">
        <v>514</v>
      </c>
      <c r="E48" s="47">
        <v>0</v>
      </c>
      <c r="F48" s="244"/>
    </row>
    <row r="49" spans="1:6" ht="15.75">
      <c r="A49" s="181"/>
      <c r="B49" s="249"/>
      <c r="C49" s="181"/>
      <c r="D49" s="16" t="s">
        <v>515</v>
      </c>
      <c r="E49" s="47">
        <v>1773.3</v>
      </c>
      <c r="F49" s="244"/>
    </row>
    <row r="50" spans="1:6" ht="15.75">
      <c r="A50" s="181"/>
      <c r="B50" s="249"/>
      <c r="C50" s="181"/>
      <c r="D50" s="16" t="s">
        <v>516</v>
      </c>
      <c r="E50" s="47">
        <v>1864.5</v>
      </c>
      <c r="F50" s="244"/>
    </row>
    <row r="51" spans="1:6" ht="15.75">
      <c r="A51" s="181"/>
      <c r="B51" s="249"/>
      <c r="C51" s="181"/>
      <c r="D51" s="16" t="s">
        <v>517</v>
      </c>
      <c r="E51" s="47">
        <v>400</v>
      </c>
      <c r="F51" s="244"/>
    </row>
    <row r="52" spans="1:6" ht="15.75">
      <c r="A52" s="181"/>
      <c r="B52" s="249"/>
      <c r="C52" s="181"/>
      <c r="D52" s="16" t="s">
        <v>518</v>
      </c>
      <c r="E52" s="47">
        <v>300</v>
      </c>
      <c r="F52" s="244"/>
    </row>
    <row r="53" spans="1:6" ht="15.75">
      <c r="A53" s="181"/>
      <c r="B53" s="249"/>
      <c r="C53" s="181"/>
      <c r="D53" s="55" t="s">
        <v>519</v>
      </c>
      <c r="E53" s="47">
        <v>1300</v>
      </c>
      <c r="F53" s="244"/>
    </row>
    <row r="54" spans="1:6" ht="15.75">
      <c r="A54" s="181"/>
      <c r="B54" s="249"/>
      <c r="C54" s="181"/>
      <c r="D54" s="55" t="s">
        <v>544</v>
      </c>
      <c r="E54" s="47">
        <v>300</v>
      </c>
      <c r="F54" s="244"/>
    </row>
    <row r="55" spans="1:6" ht="15.75">
      <c r="A55" s="181"/>
      <c r="B55" s="250"/>
      <c r="C55" s="181"/>
      <c r="D55" s="16" t="s">
        <v>545</v>
      </c>
      <c r="E55" s="47">
        <v>300</v>
      </c>
      <c r="F55" s="244"/>
    </row>
    <row r="56" spans="1:6" ht="34.5" customHeight="1">
      <c r="A56" s="181"/>
      <c r="B56" s="28" t="s">
        <v>529</v>
      </c>
      <c r="C56" s="34" t="s">
        <v>512</v>
      </c>
      <c r="D56" s="305">
        <v>0</v>
      </c>
      <c r="E56" s="305"/>
      <c r="F56" s="244"/>
    </row>
    <row r="57" spans="1:6" ht="15.75">
      <c r="A57" s="248" t="s">
        <v>548</v>
      </c>
      <c r="B57" s="248" t="s">
        <v>511</v>
      </c>
      <c r="C57" s="181" t="s">
        <v>512</v>
      </c>
      <c r="D57" s="282">
        <f>E59+E60+E61+E62+E63+E64+E65+E66</f>
        <v>31244.699999999997</v>
      </c>
      <c r="E57" s="283"/>
      <c r="F57" s="241" t="s">
        <v>513</v>
      </c>
    </row>
    <row r="58" spans="1:6" ht="22.5" customHeight="1">
      <c r="A58" s="249"/>
      <c r="B58" s="249"/>
      <c r="C58" s="181"/>
      <c r="D58" s="268" t="s">
        <v>355</v>
      </c>
      <c r="E58" s="270"/>
      <c r="F58" s="254"/>
    </row>
    <row r="59" spans="1:6" ht="15.75">
      <c r="A59" s="249"/>
      <c r="B59" s="249"/>
      <c r="C59" s="181"/>
      <c r="D59" s="16" t="s">
        <v>514</v>
      </c>
      <c r="E59" s="47">
        <v>578.6</v>
      </c>
      <c r="F59" s="254"/>
    </row>
    <row r="60" spans="1:6" ht="15.75">
      <c r="A60" s="249"/>
      <c r="B60" s="249"/>
      <c r="C60" s="181"/>
      <c r="D60" s="16" t="s">
        <v>515</v>
      </c>
      <c r="E60" s="47">
        <v>1578.6</v>
      </c>
      <c r="F60" s="254"/>
    </row>
    <row r="61" spans="1:6" ht="15.75">
      <c r="A61" s="249"/>
      <c r="B61" s="249"/>
      <c r="C61" s="181"/>
      <c r="D61" s="16" t="s">
        <v>516</v>
      </c>
      <c r="E61" s="47">
        <v>1578.6</v>
      </c>
      <c r="F61" s="254"/>
    </row>
    <row r="62" spans="1:6" ht="15.75">
      <c r="A62" s="249"/>
      <c r="B62" s="249"/>
      <c r="C62" s="181"/>
      <c r="D62" s="16" t="s">
        <v>517</v>
      </c>
      <c r="E62" s="47">
        <v>4472</v>
      </c>
      <c r="F62" s="254"/>
    </row>
    <row r="63" spans="1:6" ht="15.75">
      <c r="A63" s="249"/>
      <c r="B63" s="249"/>
      <c r="C63" s="181"/>
      <c r="D63" s="16" t="s">
        <v>518</v>
      </c>
      <c r="E63" s="47">
        <v>6690.4</v>
      </c>
      <c r="F63" s="254"/>
    </row>
    <row r="64" spans="1:6" ht="15.75">
      <c r="A64" s="249"/>
      <c r="B64" s="249"/>
      <c r="C64" s="181"/>
      <c r="D64" s="55" t="s">
        <v>519</v>
      </c>
      <c r="E64" s="47">
        <v>6715.5</v>
      </c>
      <c r="F64" s="254"/>
    </row>
    <row r="65" spans="1:6" ht="15.75">
      <c r="A65" s="249"/>
      <c r="B65" s="249"/>
      <c r="C65" s="181"/>
      <c r="D65" s="55" t="s">
        <v>544</v>
      </c>
      <c r="E65" s="47">
        <v>4815.5</v>
      </c>
      <c r="F65" s="254"/>
    </row>
    <row r="66" spans="1:6" ht="15.75">
      <c r="A66" s="249"/>
      <c r="B66" s="250"/>
      <c r="C66" s="181"/>
      <c r="D66" s="16" t="s">
        <v>545</v>
      </c>
      <c r="E66" s="47">
        <v>4815.5</v>
      </c>
      <c r="F66" s="254"/>
    </row>
    <row r="67" spans="1:6" ht="35.25" customHeight="1">
      <c r="A67" s="250"/>
      <c r="B67" s="28" t="s">
        <v>529</v>
      </c>
      <c r="C67" s="34" t="s">
        <v>512</v>
      </c>
      <c r="D67" s="284">
        <v>0</v>
      </c>
      <c r="E67" s="285"/>
      <c r="F67" s="242"/>
    </row>
    <row r="68" spans="1:6" ht="15.75">
      <c r="A68" s="248" t="s">
        <v>547</v>
      </c>
      <c r="B68" s="248" t="s">
        <v>511</v>
      </c>
      <c r="C68" s="181" t="s">
        <v>512</v>
      </c>
      <c r="D68" s="282">
        <f>E70+E71+E72+E73+E74+E75+E76+E77</f>
        <v>25821.200000000001</v>
      </c>
      <c r="E68" s="283"/>
      <c r="F68" s="241" t="s">
        <v>513</v>
      </c>
    </row>
    <row r="69" spans="1:6" ht="24" customHeight="1">
      <c r="A69" s="249"/>
      <c r="B69" s="249"/>
      <c r="C69" s="181"/>
      <c r="D69" s="268" t="s">
        <v>355</v>
      </c>
      <c r="E69" s="270"/>
      <c r="F69" s="254"/>
    </row>
    <row r="70" spans="1:6" ht="15.75">
      <c r="A70" s="249"/>
      <c r="B70" s="249"/>
      <c r="C70" s="181"/>
      <c r="D70" s="16" t="s">
        <v>514</v>
      </c>
      <c r="E70" s="47">
        <v>1958.4</v>
      </c>
      <c r="F70" s="254"/>
    </row>
    <row r="71" spans="1:6" ht="15.75">
      <c r="A71" s="249"/>
      <c r="B71" s="249"/>
      <c r="C71" s="181"/>
      <c r="D71" s="16" t="s">
        <v>515</v>
      </c>
      <c r="E71" s="47">
        <v>3657.5</v>
      </c>
      <c r="F71" s="254"/>
    </row>
    <row r="72" spans="1:6" ht="15.75">
      <c r="A72" s="249"/>
      <c r="B72" s="249"/>
      <c r="C72" s="181"/>
      <c r="D72" s="16" t="s">
        <v>516</v>
      </c>
      <c r="E72" s="47">
        <v>4235.8999999999996</v>
      </c>
      <c r="F72" s="254"/>
    </row>
    <row r="73" spans="1:6" ht="15.75">
      <c r="A73" s="249"/>
      <c r="B73" s="249"/>
      <c r="C73" s="181"/>
      <c r="D73" s="16" t="s">
        <v>517</v>
      </c>
      <c r="E73" s="47">
        <v>2730.3</v>
      </c>
      <c r="F73" s="254"/>
    </row>
    <row r="74" spans="1:6" ht="15.75">
      <c r="A74" s="249"/>
      <c r="B74" s="249"/>
      <c r="C74" s="181"/>
      <c r="D74" s="16" t="s">
        <v>518</v>
      </c>
      <c r="E74" s="84">
        <v>3104.2</v>
      </c>
      <c r="F74" s="254"/>
    </row>
    <row r="75" spans="1:6" ht="15.75">
      <c r="A75" s="249"/>
      <c r="B75" s="249"/>
      <c r="C75" s="181"/>
      <c r="D75" s="55" t="s">
        <v>519</v>
      </c>
      <c r="E75" s="84">
        <v>3926.5</v>
      </c>
      <c r="F75" s="254"/>
    </row>
    <row r="76" spans="1:6" ht="15.75">
      <c r="A76" s="249"/>
      <c r="B76" s="249"/>
      <c r="C76" s="181"/>
      <c r="D76" s="55" t="s">
        <v>544</v>
      </c>
      <c r="E76" s="84">
        <v>3104.2</v>
      </c>
      <c r="F76" s="254"/>
    </row>
    <row r="77" spans="1:6" ht="15.75">
      <c r="A77" s="249"/>
      <c r="B77" s="250"/>
      <c r="C77" s="181"/>
      <c r="D77" s="16" t="s">
        <v>545</v>
      </c>
      <c r="E77" s="84">
        <v>3104.2</v>
      </c>
      <c r="F77" s="254"/>
    </row>
    <row r="78" spans="1:6" ht="34.5" customHeight="1">
      <c r="A78" s="250"/>
      <c r="B78" s="28" t="s">
        <v>529</v>
      </c>
      <c r="C78" s="34" t="s">
        <v>512</v>
      </c>
      <c r="D78" s="284">
        <v>0</v>
      </c>
      <c r="E78" s="285"/>
      <c r="F78" s="242"/>
    </row>
    <row r="79" spans="1:6" ht="31.5" customHeight="1">
      <c r="A79" s="248" t="s">
        <v>740</v>
      </c>
      <c r="B79" s="248" t="s">
        <v>511</v>
      </c>
      <c r="C79" s="181" t="s">
        <v>512</v>
      </c>
      <c r="D79" s="282">
        <f>E81</f>
        <v>2395.3000000000002</v>
      </c>
      <c r="E79" s="283"/>
      <c r="F79" s="241" t="s">
        <v>513</v>
      </c>
    </row>
    <row r="80" spans="1:6" ht="15.75">
      <c r="A80" s="249"/>
      <c r="B80" s="249"/>
      <c r="C80" s="181"/>
      <c r="D80" s="268" t="s">
        <v>355</v>
      </c>
      <c r="E80" s="270"/>
      <c r="F80" s="254"/>
    </row>
    <row r="81" spans="1:6" ht="15.75">
      <c r="A81" s="249"/>
      <c r="B81" s="250"/>
      <c r="C81" s="181"/>
      <c r="D81" s="16" t="s">
        <v>519</v>
      </c>
      <c r="E81" s="47">
        <v>2395.3000000000002</v>
      </c>
      <c r="F81" s="254"/>
    </row>
    <row r="82" spans="1:6" ht="31.5">
      <c r="A82" s="250"/>
      <c r="B82" s="28" t="s">
        <v>529</v>
      </c>
      <c r="C82" s="34" t="s">
        <v>512</v>
      </c>
      <c r="D82" s="284">
        <v>0</v>
      </c>
      <c r="E82" s="285"/>
      <c r="F82" s="242"/>
    </row>
    <row r="83" spans="1:6" ht="24" customHeight="1">
      <c r="A83" s="248" t="s">
        <v>741</v>
      </c>
      <c r="B83" s="248" t="s">
        <v>511</v>
      </c>
      <c r="C83" s="181" t="s">
        <v>512</v>
      </c>
      <c r="D83" s="282">
        <f>E85+E86+E87+E88+E89+E90+E91+E92</f>
        <v>34904.699999999997</v>
      </c>
      <c r="E83" s="283"/>
      <c r="F83" s="241" t="s">
        <v>513</v>
      </c>
    </row>
    <row r="84" spans="1:6" ht="17.45" customHeight="1">
      <c r="A84" s="249"/>
      <c r="B84" s="249"/>
      <c r="C84" s="181"/>
      <c r="D84" s="268" t="s">
        <v>355</v>
      </c>
      <c r="E84" s="270"/>
      <c r="F84" s="254"/>
    </row>
    <row r="85" spans="1:6" ht="15.75">
      <c r="A85" s="249"/>
      <c r="B85" s="249"/>
      <c r="C85" s="181"/>
      <c r="D85" s="16" t="s">
        <v>514</v>
      </c>
      <c r="E85" s="84">
        <v>2622.3</v>
      </c>
      <c r="F85" s="254"/>
    </row>
    <row r="86" spans="1:6" ht="15.75">
      <c r="A86" s="249"/>
      <c r="B86" s="249"/>
      <c r="C86" s="181"/>
      <c r="D86" s="16" t="s">
        <v>515</v>
      </c>
      <c r="E86" s="84">
        <v>2007.7</v>
      </c>
      <c r="F86" s="254"/>
    </row>
    <row r="87" spans="1:6" ht="15.75">
      <c r="A87" s="249"/>
      <c r="B87" s="249"/>
      <c r="C87" s="181"/>
      <c r="D87" s="16" t="s">
        <v>516</v>
      </c>
      <c r="E87" s="84">
        <v>5695.3</v>
      </c>
      <c r="F87" s="254"/>
    </row>
    <row r="88" spans="1:6" ht="15.75">
      <c r="A88" s="249"/>
      <c r="B88" s="249"/>
      <c r="C88" s="181"/>
      <c r="D88" s="16" t="s">
        <v>517</v>
      </c>
      <c r="E88" s="84">
        <v>3827.7</v>
      </c>
      <c r="F88" s="254"/>
    </row>
    <row r="89" spans="1:6" ht="15.75">
      <c r="A89" s="249"/>
      <c r="B89" s="249"/>
      <c r="C89" s="181"/>
      <c r="D89" s="16" t="s">
        <v>518</v>
      </c>
      <c r="E89" s="84">
        <v>6319.8</v>
      </c>
      <c r="F89" s="254"/>
    </row>
    <row r="90" spans="1:6" ht="15.75">
      <c r="A90" s="249"/>
      <c r="B90" s="249"/>
      <c r="C90" s="181"/>
      <c r="D90" s="55" t="s">
        <v>519</v>
      </c>
      <c r="E90" s="84">
        <v>8878.7999999999993</v>
      </c>
      <c r="F90" s="254"/>
    </row>
    <row r="91" spans="1:6" ht="15.75">
      <c r="A91" s="249"/>
      <c r="B91" s="249"/>
      <c r="C91" s="181"/>
      <c r="D91" s="55" t="s">
        <v>544</v>
      </c>
      <c r="E91" s="84">
        <v>3149.3</v>
      </c>
      <c r="F91" s="254"/>
    </row>
    <row r="92" spans="1:6" ht="15.75">
      <c r="A92" s="249"/>
      <c r="B92" s="250"/>
      <c r="C92" s="181"/>
      <c r="D92" s="16" t="s">
        <v>545</v>
      </c>
      <c r="E92" s="84">
        <v>2403.8000000000002</v>
      </c>
      <c r="F92" s="254"/>
    </row>
    <row r="93" spans="1:6" ht="31.5">
      <c r="A93" s="250"/>
      <c r="B93" s="28" t="s">
        <v>529</v>
      </c>
      <c r="C93" s="34" t="s">
        <v>512</v>
      </c>
      <c r="D93" s="284">
        <v>0</v>
      </c>
      <c r="E93" s="285"/>
      <c r="F93" s="242"/>
    </row>
    <row r="94" spans="1:6" ht="24" customHeight="1">
      <c r="A94" s="248" t="s">
        <v>746</v>
      </c>
      <c r="B94" s="248" t="s">
        <v>511</v>
      </c>
      <c r="C94" s="181" t="s">
        <v>512</v>
      </c>
      <c r="D94" s="282">
        <f>E96+E97+E98+E99+E100+E101+E102+E103</f>
        <v>4120.8</v>
      </c>
      <c r="E94" s="283"/>
      <c r="F94" s="241" t="s">
        <v>513</v>
      </c>
    </row>
    <row r="95" spans="1:6" ht="19.5" customHeight="1">
      <c r="A95" s="249"/>
      <c r="B95" s="249"/>
      <c r="C95" s="181"/>
      <c r="D95" s="268" t="s">
        <v>355</v>
      </c>
      <c r="E95" s="270"/>
      <c r="F95" s="254"/>
    </row>
    <row r="96" spans="1:6" ht="15.75">
      <c r="A96" s="249"/>
      <c r="B96" s="249"/>
      <c r="C96" s="181"/>
      <c r="D96" s="16" t="s">
        <v>514</v>
      </c>
      <c r="E96" s="47">
        <v>1080</v>
      </c>
      <c r="F96" s="254"/>
    </row>
    <row r="97" spans="1:6" ht="15.75">
      <c r="A97" s="249"/>
      <c r="B97" s="249"/>
      <c r="C97" s="181"/>
      <c r="D97" s="16" t="s">
        <v>515</v>
      </c>
      <c r="E97" s="47">
        <v>652</v>
      </c>
      <c r="F97" s="254"/>
    </row>
    <row r="98" spans="1:6" ht="15.75">
      <c r="A98" s="249"/>
      <c r="B98" s="249"/>
      <c r="C98" s="181"/>
      <c r="D98" s="16" t="s">
        <v>516</v>
      </c>
      <c r="E98" s="47">
        <v>149.80000000000001</v>
      </c>
      <c r="F98" s="254"/>
    </row>
    <row r="99" spans="1:6" ht="15.75">
      <c r="A99" s="249"/>
      <c r="B99" s="249"/>
      <c r="C99" s="181"/>
      <c r="D99" s="16" t="s">
        <v>517</v>
      </c>
      <c r="E99" s="47">
        <v>111.6</v>
      </c>
      <c r="F99" s="254"/>
    </row>
    <row r="100" spans="1:6" ht="15.75">
      <c r="A100" s="249"/>
      <c r="B100" s="249"/>
      <c r="C100" s="181"/>
      <c r="D100" s="16" t="s">
        <v>518</v>
      </c>
      <c r="E100" s="47">
        <v>183.6</v>
      </c>
      <c r="F100" s="254"/>
    </row>
    <row r="101" spans="1:6" ht="15.75">
      <c r="A101" s="249"/>
      <c r="B101" s="249"/>
      <c r="C101" s="181"/>
      <c r="D101" s="55" t="s">
        <v>519</v>
      </c>
      <c r="E101" s="47">
        <v>1500</v>
      </c>
      <c r="F101" s="254"/>
    </row>
    <row r="102" spans="1:6" ht="15.75">
      <c r="A102" s="249"/>
      <c r="B102" s="249"/>
      <c r="C102" s="181"/>
      <c r="D102" s="55" t="s">
        <v>544</v>
      </c>
      <c r="E102" s="47">
        <v>221.9</v>
      </c>
      <c r="F102" s="254"/>
    </row>
    <row r="103" spans="1:6" ht="15.75">
      <c r="A103" s="249"/>
      <c r="B103" s="250"/>
      <c r="C103" s="181"/>
      <c r="D103" s="16" t="s">
        <v>545</v>
      </c>
      <c r="E103" s="47">
        <v>221.9</v>
      </c>
      <c r="F103" s="254"/>
    </row>
    <row r="104" spans="1:6" ht="33.75" customHeight="1">
      <c r="A104" s="250"/>
      <c r="B104" s="28" t="s">
        <v>529</v>
      </c>
      <c r="C104" s="34" t="s">
        <v>512</v>
      </c>
      <c r="D104" s="284">
        <v>0</v>
      </c>
      <c r="E104" s="285"/>
      <c r="F104" s="242"/>
    </row>
    <row r="105" spans="1:6" ht="15.75">
      <c r="A105" s="248" t="s">
        <v>745</v>
      </c>
      <c r="B105" s="248" t="s">
        <v>511</v>
      </c>
      <c r="C105" s="181" t="s">
        <v>512</v>
      </c>
      <c r="D105" s="282">
        <f>E107+E108+E109+E110+E111+E112+E113+E114</f>
        <v>26422.799999999996</v>
      </c>
      <c r="E105" s="283"/>
      <c r="F105" s="241" t="s">
        <v>513</v>
      </c>
    </row>
    <row r="106" spans="1:6" ht="20.25" customHeight="1">
      <c r="A106" s="249"/>
      <c r="B106" s="249"/>
      <c r="C106" s="181"/>
      <c r="D106" s="268" t="s">
        <v>355</v>
      </c>
      <c r="E106" s="270"/>
      <c r="F106" s="254"/>
    </row>
    <row r="107" spans="1:6" ht="15.75">
      <c r="A107" s="249"/>
      <c r="B107" s="249"/>
      <c r="C107" s="181"/>
      <c r="D107" s="16" t="s">
        <v>514</v>
      </c>
      <c r="E107" s="10">
        <v>2400</v>
      </c>
      <c r="F107" s="254"/>
    </row>
    <row r="108" spans="1:6" ht="15.75">
      <c r="A108" s="249"/>
      <c r="B108" s="249"/>
      <c r="C108" s="181"/>
      <c r="D108" s="16" t="s">
        <v>515</v>
      </c>
      <c r="E108" s="10">
        <v>2400</v>
      </c>
      <c r="F108" s="254"/>
    </row>
    <row r="109" spans="1:6" ht="15.75">
      <c r="A109" s="249"/>
      <c r="B109" s="249"/>
      <c r="C109" s="181"/>
      <c r="D109" s="16" t="s">
        <v>516</v>
      </c>
      <c r="E109" s="10">
        <v>1953.2</v>
      </c>
      <c r="F109" s="254"/>
    </row>
    <row r="110" spans="1:6" ht="15.75">
      <c r="A110" s="249"/>
      <c r="B110" s="249"/>
      <c r="C110" s="181"/>
      <c r="D110" s="16" t="s">
        <v>517</v>
      </c>
      <c r="E110" s="10">
        <v>3501.7</v>
      </c>
      <c r="F110" s="254"/>
    </row>
    <row r="111" spans="1:6" ht="15.75">
      <c r="A111" s="249"/>
      <c r="B111" s="249"/>
      <c r="C111" s="181"/>
      <c r="D111" s="16" t="s">
        <v>518</v>
      </c>
      <c r="E111" s="10">
        <v>5289.1</v>
      </c>
      <c r="F111" s="254"/>
    </row>
    <row r="112" spans="1:6" ht="15.75">
      <c r="A112" s="249"/>
      <c r="B112" s="249"/>
      <c r="C112" s="181"/>
      <c r="D112" s="55" t="s">
        <v>519</v>
      </c>
      <c r="E112" s="10">
        <v>5238.6000000000004</v>
      </c>
      <c r="F112" s="254"/>
    </row>
    <row r="113" spans="1:6" ht="15.75">
      <c r="A113" s="249"/>
      <c r="B113" s="249"/>
      <c r="C113" s="181"/>
      <c r="D113" s="55" t="s">
        <v>544</v>
      </c>
      <c r="E113" s="10">
        <v>2433.6</v>
      </c>
      <c r="F113" s="254"/>
    </row>
    <row r="114" spans="1:6" ht="15.75">
      <c r="A114" s="249"/>
      <c r="B114" s="250"/>
      <c r="C114" s="181"/>
      <c r="D114" s="16" t="s">
        <v>545</v>
      </c>
      <c r="E114" s="10">
        <v>3206.6</v>
      </c>
      <c r="F114" s="254"/>
    </row>
    <row r="115" spans="1:6" ht="35.25" customHeight="1">
      <c r="A115" s="250"/>
      <c r="B115" s="28" t="s">
        <v>529</v>
      </c>
      <c r="C115" s="34" t="s">
        <v>512</v>
      </c>
      <c r="D115" s="284">
        <v>0</v>
      </c>
      <c r="E115" s="285"/>
      <c r="F115" s="242"/>
    </row>
    <row r="116" spans="1:6" ht="23.45" customHeight="1">
      <c r="A116" s="248" t="s">
        <v>744</v>
      </c>
      <c r="B116" s="248" t="s">
        <v>511</v>
      </c>
      <c r="C116" s="181" t="s">
        <v>512</v>
      </c>
      <c r="D116" s="282">
        <f>E118+E119+E120+E121+E122+E123+E124+E125</f>
        <v>9849.9</v>
      </c>
      <c r="E116" s="283"/>
      <c r="F116" s="241" t="s">
        <v>513</v>
      </c>
    </row>
    <row r="117" spans="1:6" ht="20.45" customHeight="1">
      <c r="A117" s="249"/>
      <c r="B117" s="249"/>
      <c r="C117" s="181"/>
      <c r="D117" s="268" t="s">
        <v>355</v>
      </c>
      <c r="E117" s="270"/>
      <c r="F117" s="254"/>
    </row>
    <row r="118" spans="1:6" ht="15.75">
      <c r="A118" s="249"/>
      <c r="B118" s="249"/>
      <c r="C118" s="181"/>
      <c r="D118" s="16" t="s">
        <v>514</v>
      </c>
      <c r="E118" s="47">
        <v>311.39999999999998</v>
      </c>
      <c r="F118" s="254"/>
    </row>
    <row r="119" spans="1:6" ht="15.75">
      <c r="A119" s="249"/>
      <c r="B119" s="249"/>
      <c r="C119" s="181"/>
      <c r="D119" s="16" t="s">
        <v>515</v>
      </c>
      <c r="E119" s="47">
        <v>576.29999999999995</v>
      </c>
      <c r="F119" s="254"/>
    </row>
    <row r="120" spans="1:6" ht="15.75">
      <c r="A120" s="249"/>
      <c r="B120" s="249"/>
      <c r="C120" s="181"/>
      <c r="D120" s="16" t="s">
        <v>516</v>
      </c>
      <c r="E120" s="47">
        <v>688.5</v>
      </c>
      <c r="F120" s="254"/>
    </row>
    <row r="121" spans="1:6" ht="15.75">
      <c r="A121" s="249"/>
      <c r="B121" s="249"/>
      <c r="C121" s="181"/>
      <c r="D121" s="16" t="s">
        <v>517</v>
      </c>
      <c r="E121" s="47">
        <v>798.6</v>
      </c>
      <c r="F121" s="254"/>
    </row>
    <row r="122" spans="1:6" ht="15.75">
      <c r="A122" s="249"/>
      <c r="B122" s="249"/>
      <c r="C122" s="181"/>
      <c r="D122" s="16" t="s">
        <v>518</v>
      </c>
      <c r="E122" s="47">
        <v>1653.9</v>
      </c>
      <c r="F122" s="254"/>
    </row>
    <row r="123" spans="1:6" ht="15.75">
      <c r="A123" s="249"/>
      <c r="B123" s="249"/>
      <c r="C123" s="181"/>
      <c r="D123" s="55" t="s">
        <v>519</v>
      </c>
      <c r="E123" s="47">
        <v>3496.4</v>
      </c>
      <c r="F123" s="254"/>
    </row>
    <row r="124" spans="1:6" ht="15.75">
      <c r="A124" s="249"/>
      <c r="B124" s="249"/>
      <c r="C124" s="181"/>
      <c r="D124" s="55" t="s">
        <v>544</v>
      </c>
      <c r="E124" s="47">
        <v>1162.4000000000001</v>
      </c>
      <c r="F124" s="254"/>
    </row>
    <row r="125" spans="1:6" ht="15.75">
      <c r="A125" s="249"/>
      <c r="B125" s="250"/>
      <c r="C125" s="181"/>
      <c r="D125" s="16" t="s">
        <v>545</v>
      </c>
      <c r="E125" s="47">
        <v>1162.4000000000001</v>
      </c>
      <c r="F125" s="254"/>
    </row>
    <row r="126" spans="1:6" ht="15.75">
      <c r="A126" s="249"/>
      <c r="B126" s="248" t="s">
        <v>529</v>
      </c>
      <c r="C126" s="315" t="s">
        <v>512</v>
      </c>
      <c r="D126" s="284">
        <f>E127</f>
        <v>5955.5</v>
      </c>
      <c r="E126" s="270"/>
      <c r="F126" s="254"/>
    </row>
    <row r="127" spans="1:6" ht="31.5" customHeight="1">
      <c r="A127" s="250"/>
      <c r="B127" s="250"/>
      <c r="C127" s="316"/>
      <c r="D127" s="55" t="s">
        <v>519</v>
      </c>
      <c r="E127" s="68">
        <v>5955.5</v>
      </c>
      <c r="F127" s="242"/>
    </row>
    <row r="128" spans="1:6" ht="15.75">
      <c r="A128" s="248" t="s">
        <v>747</v>
      </c>
      <c r="B128" s="248" t="s">
        <v>511</v>
      </c>
      <c r="C128" s="181" t="s">
        <v>512</v>
      </c>
      <c r="D128" s="282">
        <f>E130+E131+E132+E133+E134+E135+E136+E137</f>
        <v>117612.8</v>
      </c>
      <c r="E128" s="283"/>
      <c r="F128" s="241" t="s">
        <v>513</v>
      </c>
    </row>
    <row r="129" spans="1:6" ht="15.75">
      <c r="A129" s="249"/>
      <c r="B129" s="249"/>
      <c r="C129" s="181"/>
      <c r="D129" s="244" t="s">
        <v>355</v>
      </c>
      <c r="E129" s="244"/>
      <c r="F129" s="254"/>
    </row>
    <row r="130" spans="1:6" ht="15.75">
      <c r="A130" s="249"/>
      <c r="B130" s="249"/>
      <c r="C130" s="181"/>
      <c r="D130" s="16" t="s">
        <v>514</v>
      </c>
      <c r="E130" s="47">
        <v>16000</v>
      </c>
      <c r="F130" s="254"/>
    </row>
    <row r="131" spans="1:6" ht="15.75">
      <c r="A131" s="249"/>
      <c r="B131" s="249"/>
      <c r="C131" s="181"/>
      <c r="D131" s="16" t="s">
        <v>515</v>
      </c>
      <c r="E131" s="47">
        <v>11276.8</v>
      </c>
      <c r="F131" s="254"/>
    </row>
    <row r="132" spans="1:6" ht="15.75">
      <c r="A132" s="249"/>
      <c r="B132" s="249"/>
      <c r="C132" s="181"/>
      <c r="D132" s="16" t="s">
        <v>516</v>
      </c>
      <c r="E132" s="47">
        <v>199</v>
      </c>
      <c r="F132" s="254"/>
    </row>
    <row r="133" spans="1:6" ht="15.75">
      <c r="A133" s="249"/>
      <c r="B133" s="249"/>
      <c r="C133" s="181"/>
      <c r="D133" s="16" t="s">
        <v>517</v>
      </c>
      <c r="E133" s="47">
        <v>26188.2</v>
      </c>
      <c r="F133" s="254"/>
    </row>
    <row r="134" spans="1:6" ht="15.75">
      <c r="A134" s="249"/>
      <c r="B134" s="249"/>
      <c r="C134" s="181"/>
      <c r="D134" s="16" t="s">
        <v>518</v>
      </c>
      <c r="E134" s="47">
        <v>36553.599999999999</v>
      </c>
      <c r="F134" s="254"/>
    </row>
    <row r="135" spans="1:6" ht="15.75">
      <c r="A135" s="249"/>
      <c r="B135" s="249"/>
      <c r="C135" s="181"/>
      <c r="D135" s="55" t="s">
        <v>519</v>
      </c>
      <c r="E135" s="47">
        <v>27395.200000000001</v>
      </c>
      <c r="F135" s="254"/>
    </row>
    <row r="136" spans="1:6" ht="15.75">
      <c r="A136" s="249"/>
      <c r="B136" s="249"/>
      <c r="C136" s="181"/>
      <c r="D136" s="55" t="s">
        <v>544</v>
      </c>
      <c r="E136" s="47">
        <v>0</v>
      </c>
      <c r="F136" s="254"/>
    </row>
    <row r="137" spans="1:6" ht="15.75">
      <c r="A137" s="249"/>
      <c r="B137" s="250"/>
      <c r="C137" s="181"/>
      <c r="D137" s="16" t="s">
        <v>545</v>
      </c>
      <c r="E137" s="47">
        <v>0</v>
      </c>
      <c r="F137" s="254"/>
    </row>
    <row r="138" spans="1:6" ht="125.45" customHeight="1" thickBot="1">
      <c r="A138" s="250"/>
      <c r="B138" s="28" t="s">
        <v>529</v>
      </c>
      <c r="C138" s="34" t="s">
        <v>512</v>
      </c>
      <c r="D138" s="307" t="s">
        <v>705</v>
      </c>
      <c r="E138" s="308"/>
      <c r="F138" s="242"/>
    </row>
    <row r="139" spans="1:6" ht="15.75" customHeight="1">
      <c r="A139" s="181" t="s">
        <v>706</v>
      </c>
      <c r="B139" s="181" t="s">
        <v>511</v>
      </c>
      <c r="C139" s="248" t="s">
        <v>512</v>
      </c>
      <c r="D139" s="275">
        <f>E141+E142+E143+E144+E145+E146+E147+E148</f>
        <v>1118</v>
      </c>
      <c r="E139" s="275"/>
      <c r="F139" s="244" t="s">
        <v>513</v>
      </c>
    </row>
    <row r="140" spans="1:6" ht="15.75">
      <c r="A140" s="181"/>
      <c r="B140" s="181"/>
      <c r="C140" s="249"/>
      <c r="D140" s="244" t="s">
        <v>355</v>
      </c>
      <c r="E140" s="244"/>
      <c r="F140" s="244"/>
    </row>
    <row r="141" spans="1:6" ht="15.75">
      <c r="A141" s="181"/>
      <c r="B141" s="181"/>
      <c r="C141" s="249"/>
      <c r="D141" s="55" t="s">
        <v>514</v>
      </c>
      <c r="E141" s="85">
        <v>0</v>
      </c>
      <c r="F141" s="244"/>
    </row>
    <row r="142" spans="1:6" ht="15.75">
      <c r="A142" s="181"/>
      <c r="B142" s="181"/>
      <c r="C142" s="249"/>
      <c r="D142" s="55" t="s">
        <v>515</v>
      </c>
      <c r="E142" s="85">
        <v>1118</v>
      </c>
      <c r="F142" s="244"/>
    </row>
    <row r="143" spans="1:6" ht="15.75">
      <c r="A143" s="181"/>
      <c r="B143" s="181"/>
      <c r="C143" s="249"/>
      <c r="D143" s="16" t="s">
        <v>516</v>
      </c>
      <c r="E143" s="47">
        <v>0</v>
      </c>
      <c r="F143" s="244"/>
    </row>
    <row r="144" spans="1:6" ht="15.75">
      <c r="A144" s="181"/>
      <c r="B144" s="181"/>
      <c r="C144" s="249"/>
      <c r="D144" s="16" t="s">
        <v>517</v>
      </c>
      <c r="E144" s="47">
        <v>0</v>
      </c>
      <c r="F144" s="244"/>
    </row>
    <row r="145" spans="1:6" ht="15.75">
      <c r="A145" s="181"/>
      <c r="B145" s="181"/>
      <c r="C145" s="249"/>
      <c r="D145" s="16" t="s">
        <v>518</v>
      </c>
      <c r="E145" s="47">
        <v>0</v>
      </c>
      <c r="F145" s="244"/>
    </row>
    <row r="146" spans="1:6" ht="15.75">
      <c r="A146" s="181"/>
      <c r="B146" s="181"/>
      <c r="C146" s="249"/>
      <c r="D146" s="55" t="s">
        <v>534</v>
      </c>
      <c r="E146" s="47">
        <v>0</v>
      </c>
      <c r="F146" s="244"/>
    </row>
    <row r="147" spans="1:6" ht="15.75">
      <c r="A147" s="181"/>
      <c r="B147" s="181"/>
      <c r="C147" s="249"/>
      <c r="D147" s="55" t="s">
        <v>537</v>
      </c>
      <c r="E147" s="47">
        <v>0</v>
      </c>
      <c r="F147" s="244"/>
    </row>
    <row r="148" spans="1:6" ht="15.75">
      <c r="A148" s="181"/>
      <c r="B148" s="181"/>
      <c r="C148" s="250"/>
      <c r="D148" s="16" t="s">
        <v>538</v>
      </c>
      <c r="E148" s="47">
        <v>0</v>
      </c>
      <c r="F148" s="244"/>
    </row>
    <row r="149" spans="1:6" ht="32.1" customHeight="1">
      <c r="A149" s="181"/>
      <c r="B149" s="56" t="s">
        <v>529</v>
      </c>
      <c r="C149" s="65" t="s">
        <v>512</v>
      </c>
      <c r="D149" s="306">
        <v>0</v>
      </c>
      <c r="E149" s="306"/>
      <c r="F149" s="244"/>
    </row>
    <row r="150" spans="1:6" ht="63" customHeight="1">
      <c r="A150" s="65" t="s">
        <v>707</v>
      </c>
      <c r="B150" s="181" t="s">
        <v>511</v>
      </c>
      <c r="C150" s="181" t="s">
        <v>512</v>
      </c>
      <c r="D150" s="275">
        <f>E152+E153+E154+E155+E156+E157</f>
        <v>3711.3999999999996</v>
      </c>
      <c r="E150" s="275"/>
      <c r="F150" s="244" t="s">
        <v>513</v>
      </c>
    </row>
    <row r="151" spans="1:6" ht="15.75">
      <c r="A151" s="66"/>
      <c r="B151" s="181"/>
      <c r="C151" s="181"/>
      <c r="D151" s="244" t="s">
        <v>355</v>
      </c>
      <c r="E151" s="244"/>
      <c r="F151" s="244"/>
    </row>
    <row r="152" spans="1:6" ht="15.75">
      <c r="A152" s="66"/>
      <c r="B152" s="181"/>
      <c r="C152" s="181"/>
      <c r="D152" s="55" t="s">
        <v>516</v>
      </c>
      <c r="E152" s="85">
        <v>652.20000000000005</v>
      </c>
      <c r="F152" s="244"/>
    </row>
    <row r="153" spans="1:6" ht="15.75">
      <c r="A153" s="66"/>
      <c r="B153" s="181"/>
      <c r="C153" s="181"/>
      <c r="D153" s="16" t="s">
        <v>517</v>
      </c>
      <c r="E153" s="47">
        <v>652.20000000000005</v>
      </c>
      <c r="F153" s="244"/>
    </row>
    <row r="154" spans="1:6" ht="15.75">
      <c r="A154" s="66"/>
      <c r="B154" s="181"/>
      <c r="C154" s="181"/>
      <c r="D154" s="55" t="s">
        <v>518</v>
      </c>
      <c r="E154" s="47">
        <v>652.20000000000005</v>
      </c>
      <c r="F154" s="244"/>
    </row>
    <row r="155" spans="1:6" ht="15.75">
      <c r="A155" s="66"/>
      <c r="B155" s="181"/>
      <c r="C155" s="181"/>
      <c r="D155" s="55" t="s">
        <v>534</v>
      </c>
      <c r="E155" s="47">
        <v>450.4</v>
      </c>
      <c r="F155" s="244"/>
    </row>
    <row r="156" spans="1:6" ht="15.75">
      <c r="A156" s="66"/>
      <c r="B156" s="181"/>
      <c r="C156" s="181"/>
      <c r="D156" s="55" t="s">
        <v>537</v>
      </c>
      <c r="E156" s="47">
        <v>652.20000000000005</v>
      </c>
      <c r="F156" s="244"/>
    </row>
    <row r="157" spans="1:6" ht="15.75">
      <c r="A157" s="66"/>
      <c r="B157" s="181"/>
      <c r="C157" s="181"/>
      <c r="D157" s="16" t="s">
        <v>538</v>
      </c>
      <c r="E157" s="47">
        <v>652.20000000000005</v>
      </c>
      <c r="F157" s="244"/>
    </row>
    <row r="158" spans="1:6" ht="26.1" customHeight="1">
      <c r="A158" s="66"/>
      <c r="B158" s="248" t="s">
        <v>529</v>
      </c>
      <c r="C158" s="315" t="s">
        <v>512</v>
      </c>
      <c r="D158" s="284">
        <f>E159+E160+E161+E162+E163+E164</f>
        <v>12643.6</v>
      </c>
      <c r="E158" s="270"/>
      <c r="F158" s="244"/>
    </row>
    <row r="159" spans="1:6" ht="18.600000000000001" customHeight="1">
      <c r="A159" s="66"/>
      <c r="B159" s="249"/>
      <c r="C159" s="317"/>
      <c r="D159" s="55" t="s">
        <v>516</v>
      </c>
      <c r="E159" s="86">
        <v>3190</v>
      </c>
      <c r="F159" s="244"/>
    </row>
    <row r="160" spans="1:6" ht="17.100000000000001" customHeight="1">
      <c r="A160" s="66"/>
      <c r="B160" s="249"/>
      <c r="C160" s="317"/>
      <c r="D160" s="55" t="s">
        <v>517</v>
      </c>
      <c r="E160" s="86">
        <v>3086.5</v>
      </c>
      <c r="F160" s="244"/>
    </row>
    <row r="161" spans="1:11" ht="15.6" customHeight="1">
      <c r="A161" s="66"/>
      <c r="B161" s="249"/>
      <c r="C161" s="317"/>
      <c r="D161" s="55" t="s">
        <v>518</v>
      </c>
      <c r="E161" s="86">
        <v>3189.1</v>
      </c>
      <c r="F161" s="244"/>
    </row>
    <row r="162" spans="1:11" ht="17.100000000000001" customHeight="1">
      <c r="A162" s="66"/>
      <c r="B162" s="249"/>
      <c r="C162" s="317"/>
      <c r="D162" s="55" t="s">
        <v>534</v>
      </c>
      <c r="E162" s="86">
        <v>3178</v>
      </c>
      <c r="F162" s="244"/>
    </row>
    <row r="163" spans="1:11" ht="15.6" customHeight="1">
      <c r="A163" s="66"/>
      <c r="B163" s="249"/>
      <c r="C163" s="317"/>
      <c r="D163" s="55" t="s">
        <v>537</v>
      </c>
      <c r="E163" s="86">
        <v>0</v>
      </c>
      <c r="F163" s="244"/>
    </row>
    <row r="164" spans="1:11" ht="15.75">
      <c r="A164" s="67"/>
      <c r="B164" s="250"/>
      <c r="C164" s="316"/>
      <c r="D164" s="55" t="s">
        <v>538</v>
      </c>
      <c r="E164" s="87">
        <v>0</v>
      </c>
      <c r="F164" s="244"/>
    </row>
    <row r="165" spans="1:11" ht="15.75">
      <c r="A165" s="181" t="s">
        <v>708</v>
      </c>
      <c r="B165" s="181" t="s">
        <v>511</v>
      </c>
      <c r="C165" s="310" t="s">
        <v>512</v>
      </c>
      <c r="D165" s="318">
        <f>E166+E167+E168</f>
        <v>2088.1</v>
      </c>
      <c r="E165" s="180"/>
      <c r="F165" s="112"/>
    </row>
    <row r="166" spans="1:11" ht="15.75">
      <c r="A166" s="181"/>
      <c r="B166" s="181"/>
      <c r="C166" s="310"/>
      <c r="D166" s="112" t="s">
        <v>517</v>
      </c>
      <c r="E166" s="87">
        <v>320.5</v>
      </c>
      <c r="F166" s="112"/>
    </row>
    <row r="167" spans="1:11" ht="15.75">
      <c r="A167" s="181"/>
      <c r="B167" s="181"/>
      <c r="C167" s="310"/>
      <c r="D167" s="112" t="s">
        <v>518</v>
      </c>
      <c r="E167" s="87">
        <v>1336.6</v>
      </c>
      <c r="F167" s="112"/>
    </row>
    <row r="168" spans="1:11" ht="15" customHeight="1">
      <c r="A168" s="181"/>
      <c r="B168" s="181"/>
      <c r="C168" s="310"/>
      <c r="D168" s="112" t="s">
        <v>534</v>
      </c>
      <c r="E168" s="87">
        <v>431</v>
      </c>
      <c r="F168" s="112"/>
    </row>
    <row r="169" spans="1:11" ht="18.95" customHeight="1">
      <c r="A169" s="181"/>
      <c r="B169" s="181" t="s">
        <v>398</v>
      </c>
      <c r="C169" s="310" t="s">
        <v>512</v>
      </c>
      <c r="D169" s="305">
        <f>E170+E171</f>
        <v>12808.1</v>
      </c>
      <c r="E169" s="244"/>
      <c r="F169" s="112"/>
    </row>
    <row r="170" spans="1:11" ht="18.600000000000001" customHeight="1">
      <c r="A170" s="181"/>
      <c r="B170" s="181"/>
      <c r="C170" s="310"/>
      <c r="D170" s="112" t="s">
        <v>518</v>
      </c>
      <c r="E170" s="87">
        <v>8587.1</v>
      </c>
      <c r="F170" s="112"/>
    </row>
    <row r="171" spans="1:11" ht="15" customHeight="1">
      <c r="A171" s="181"/>
      <c r="B171" s="181"/>
      <c r="C171" s="310"/>
      <c r="D171" s="112" t="s">
        <v>534</v>
      </c>
      <c r="E171" s="87">
        <v>4221</v>
      </c>
      <c r="F171" s="112"/>
    </row>
    <row r="172" spans="1:11" ht="15" customHeight="1">
      <c r="A172" s="181"/>
      <c r="B172" s="181" t="s">
        <v>529</v>
      </c>
      <c r="C172" s="310" t="s">
        <v>512</v>
      </c>
      <c r="D172" s="244">
        <v>0</v>
      </c>
      <c r="E172" s="244"/>
      <c r="F172" s="112"/>
    </row>
    <row r="173" spans="1:11" ht="15" customHeight="1">
      <c r="A173" s="181"/>
      <c r="B173" s="181"/>
      <c r="C173" s="310"/>
      <c r="D173" s="112" t="s">
        <v>518</v>
      </c>
      <c r="E173" s="87">
        <v>0</v>
      </c>
      <c r="F173" s="112"/>
    </row>
    <row r="174" spans="1:11" ht="18.95" customHeight="1">
      <c r="A174" s="181"/>
      <c r="B174" s="181"/>
      <c r="C174" s="310"/>
      <c r="D174" s="112" t="s">
        <v>534</v>
      </c>
      <c r="E174" s="87">
        <v>0</v>
      </c>
      <c r="F174" s="112"/>
    </row>
    <row r="175" spans="1:11" ht="62.25" customHeight="1" thickBot="1">
      <c r="A175" s="309" t="s">
        <v>709</v>
      </c>
      <c r="B175" s="309"/>
      <c r="C175" s="309"/>
      <c r="D175" s="309"/>
      <c r="E175" s="309"/>
      <c r="F175" s="309"/>
      <c r="G175" s="311" t="s">
        <v>710</v>
      </c>
      <c r="H175" s="312"/>
      <c r="I175" s="312"/>
      <c r="J175" s="312"/>
      <c r="K175" s="312"/>
    </row>
    <row r="176" spans="1:11" ht="62.25" customHeight="1" thickBot="1">
      <c r="A176" s="89" t="s">
        <v>712</v>
      </c>
      <c r="B176" s="92" t="s">
        <v>593</v>
      </c>
      <c r="C176" s="92" t="s">
        <v>594</v>
      </c>
      <c r="D176" s="279" t="s">
        <v>713</v>
      </c>
      <c r="E176" s="280"/>
      <c r="F176" s="92" t="s">
        <v>596</v>
      </c>
      <c r="G176" s="88"/>
      <c r="H176" s="88"/>
      <c r="I176" s="88"/>
      <c r="J176" s="88"/>
      <c r="K176" s="88"/>
    </row>
    <row r="177" spans="1:11" ht="53.1" customHeight="1">
      <c r="A177" s="89" t="s">
        <v>711</v>
      </c>
      <c r="B177" s="82"/>
      <c r="C177" s="53"/>
      <c r="D177" s="282">
        <f>E180+E181+E182+E183+E184+E185+E186+E187</f>
        <v>35787.599999999999</v>
      </c>
      <c r="E177" s="283"/>
      <c r="F177" s="82"/>
      <c r="G177" s="88"/>
      <c r="H177" s="88"/>
      <c r="I177" s="88"/>
      <c r="J177" s="88"/>
      <c r="K177" s="88"/>
    </row>
    <row r="178" spans="1:11" ht="42" customHeight="1">
      <c r="A178" s="181" t="s">
        <v>551</v>
      </c>
      <c r="B178" s="181" t="s">
        <v>511</v>
      </c>
      <c r="C178" s="181" t="s">
        <v>512</v>
      </c>
      <c r="D178" s="275">
        <f>E180+E181+E182+E183+E184+E185+E186+E187</f>
        <v>35787.599999999999</v>
      </c>
      <c r="E178" s="275"/>
      <c r="F178" s="244" t="s">
        <v>513</v>
      </c>
    </row>
    <row r="179" spans="1:11" ht="18" customHeight="1">
      <c r="A179" s="181"/>
      <c r="B179" s="181"/>
      <c r="C179" s="181"/>
      <c r="D179" s="244" t="s">
        <v>355</v>
      </c>
      <c r="E179" s="244"/>
      <c r="F179" s="244"/>
    </row>
    <row r="180" spans="1:11" ht="20.100000000000001" customHeight="1">
      <c r="A180" s="181"/>
      <c r="B180" s="181"/>
      <c r="C180" s="181"/>
      <c r="D180" s="112" t="s">
        <v>514</v>
      </c>
      <c r="E180" s="10">
        <f>'Приложение №14 (ПП2)'!G10</f>
        <v>3000</v>
      </c>
      <c r="F180" s="244"/>
    </row>
    <row r="181" spans="1:11" ht="12" customHeight="1">
      <c r="A181" s="181"/>
      <c r="B181" s="181"/>
      <c r="C181" s="181"/>
      <c r="D181" s="112" t="s">
        <v>515</v>
      </c>
      <c r="E181" s="10">
        <f>'Приложение №14 (ПП2)'!H10</f>
        <v>4750</v>
      </c>
      <c r="F181" s="244"/>
    </row>
    <row r="182" spans="1:11" ht="15.95" customHeight="1">
      <c r="A182" s="181"/>
      <c r="B182" s="181"/>
      <c r="C182" s="181"/>
      <c r="D182" s="112" t="s">
        <v>516</v>
      </c>
      <c r="E182" s="10">
        <f>'Приложение №14 (ПП2)'!I10</f>
        <v>3000</v>
      </c>
      <c r="F182" s="244"/>
    </row>
    <row r="183" spans="1:11" ht="12.95" customHeight="1">
      <c r="A183" s="181"/>
      <c r="B183" s="181"/>
      <c r="C183" s="181"/>
      <c r="D183" s="112" t="s">
        <v>517</v>
      </c>
      <c r="E183" s="10">
        <f>'Приложение №14 (ПП2)'!J10</f>
        <v>4305.2</v>
      </c>
      <c r="F183" s="244"/>
    </row>
    <row r="184" spans="1:11" ht="17.100000000000001" customHeight="1">
      <c r="A184" s="181"/>
      <c r="B184" s="181"/>
      <c r="C184" s="181"/>
      <c r="D184" s="112" t="s">
        <v>518</v>
      </c>
      <c r="E184" s="10">
        <f>'Приложение №14 (ПП2)'!K10</f>
        <v>4876.8</v>
      </c>
      <c r="F184" s="244"/>
    </row>
    <row r="185" spans="1:11" ht="17.100000000000001" customHeight="1">
      <c r="A185" s="181"/>
      <c r="B185" s="181"/>
      <c r="C185" s="181"/>
      <c r="D185" s="112" t="s">
        <v>519</v>
      </c>
      <c r="E185" s="10">
        <v>7245.2</v>
      </c>
      <c r="F185" s="244"/>
    </row>
    <row r="186" spans="1:11" ht="17.100000000000001" customHeight="1">
      <c r="A186" s="181"/>
      <c r="B186" s="181"/>
      <c r="C186" s="181"/>
      <c r="D186" s="112" t="s">
        <v>544</v>
      </c>
      <c r="E186" s="10">
        <v>4305.2</v>
      </c>
      <c r="F186" s="244"/>
    </row>
    <row r="187" spans="1:11" ht="16.5" customHeight="1">
      <c r="A187" s="181"/>
      <c r="B187" s="181"/>
      <c r="C187" s="181"/>
      <c r="D187" s="112" t="s">
        <v>545</v>
      </c>
      <c r="E187" s="10">
        <v>4305.2</v>
      </c>
      <c r="F187" s="244"/>
    </row>
    <row r="188" spans="1:11" ht="47.1" customHeight="1">
      <c r="A188" s="181"/>
      <c r="B188" s="113" t="s">
        <v>529</v>
      </c>
      <c r="C188" s="34" t="s">
        <v>512</v>
      </c>
      <c r="D188" s="305">
        <f>'Приложение №14 (ПП2)'!E11</f>
        <v>0</v>
      </c>
      <c r="E188" s="305"/>
      <c r="F188" s="244"/>
    </row>
    <row r="189" spans="1:11" ht="51.6" customHeight="1" thickBot="1">
      <c r="A189" s="309" t="s">
        <v>535</v>
      </c>
      <c r="B189" s="309"/>
      <c r="C189" s="309"/>
      <c r="D189" s="309"/>
      <c r="E189" s="309"/>
      <c r="F189" s="309"/>
    </row>
    <row r="190" spans="1:11" ht="92.1" customHeight="1" thickBot="1">
      <c r="A190" s="89" t="s">
        <v>712</v>
      </c>
      <c r="B190" s="92" t="s">
        <v>593</v>
      </c>
      <c r="C190" s="92" t="s">
        <v>594</v>
      </c>
      <c r="D190" s="279" t="s">
        <v>713</v>
      </c>
      <c r="E190" s="280"/>
      <c r="F190" s="92" t="s">
        <v>596</v>
      </c>
    </row>
    <row r="191" spans="1:11" ht="124.5" customHeight="1">
      <c r="A191" s="69" t="s">
        <v>714</v>
      </c>
      <c r="B191" s="53"/>
      <c r="C191" s="53"/>
      <c r="D191" s="313">
        <f>D192+D202</f>
        <v>133216.6</v>
      </c>
      <c r="E191" s="314"/>
      <c r="F191" s="82"/>
    </row>
    <row r="192" spans="1:11" ht="25.5" customHeight="1">
      <c r="A192" s="181" t="s">
        <v>552</v>
      </c>
      <c r="B192" s="181" t="s">
        <v>511</v>
      </c>
      <c r="C192" s="181" t="s">
        <v>512</v>
      </c>
      <c r="D192" s="275">
        <f>E194+E195+E196+E197+E198+E199+E200+E201</f>
        <v>23310.5</v>
      </c>
      <c r="E192" s="275"/>
      <c r="F192" s="244" t="s">
        <v>513</v>
      </c>
    </row>
    <row r="193" spans="1:6" ht="17.25" customHeight="1">
      <c r="A193" s="181"/>
      <c r="B193" s="181"/>
      <c r="C193" s="181"/>
      <c r="D193" s="244" t="s">
        <v>355</v>
      </c>
      <c r="E193" s="244"/>
      <c r="F193" s="244"/>
    </row>
    <row r="194" spans="1:6" ht="20.45" customHeight="1">
      <c r="A194" s="181"/>
      <c r="B194" s="181"/>
      <c r="C194" s="181"/>
      <c r="D194" s="112" t="s">
        <v>514</v>
      </c>
      <c r="E194" s="10">
        <f>'Приложение №15 (ПП3)'!G10</f>
        <v>441.1</v>
      </c>
      <c r="F194" s="244"/>
    </row>
    <row r="195" spans="1:6" ht="15.6" customHeight="1">
      <c r="A195" s="181"/>
      <c r="B195" s="181"/>
      <c r="C195" s="181"/>
      <c r="D195" s="112" t="s">
        <v>515</v>
      </c>
      <c r="E195" s="10">
        <f>'Приложение №15 (ПП3)'!H10</f>
        <v>1322</v>
      </c>
      <c r="F195" s="244"/>
    </row>
    <row r="196" spans="1:6" ht="15" customHeight="1">
      <c r="A196" s="181"/>
      <c r="B196" s="181"/>
      <c r="C196" s="181"/>
      <c r="D196" s="112" t="s">
        <v>516</v>
      </c>
      <c r="E196" s="10">
        <f>'Приложение №15 (ПП3)'!I10</f>
        <v>7987.8</v>
      </c>
      <c r="F196" s="244"/>
    </row>
    <row r="197" spans="1:6" ht="17.100000000000001" customHeight="1">
      <c r="A197" s="181"/>
      <c r="B197" s="181"/>
      <c r="C197" s="181"/>
      <c r="D197" s="112" t="s">
        <v>517</v>
      </c>
      <c r="E197" s="10">
        <f>'Приложение №15 (ПП3)'!J10</f>
        <v>3259.2</v>
      </c>
      <c r="F197" s="244"/>
    </row>
    <row r="198" spans="1:6" ht="13.5" customHeight="1">
      <c r="A198" s="181"/>
      <c r="B198" s="181"/>
      <c r="C198" s="181"/>
      <c r="D198" s="112" t="s">
        <v>518</v>
      </c>
      <c r="E198" s="10">
        <f>'Приложение №15 (ПП3)'!K10</f>
        <v>2410</v>
      </c>
      <c r="F198" s="244"/>
    </row>
    <row r="199" spans="1:6" ht="13.5" customHeight="1">
      <c r="A199" s="181"/>
      <c r="B199" s="181"/>
      <c r="C199" s="181"/>
      <c r="D199" s="112" t="s">
        <v>519</v>
      </c>
      <c r="E199" s="10">
        <f>'Приложение №15 (ПП3)'!L10</f>
        <v>4403.2</v>
      </c>
      <c r="F199" s="244"/>
    </row>
    <row r="200" spans="1:6" ht="13.5" customHeight="1">
      <c r="A200" s="181"/>
      <c r="B200" s="181"/>
      <c r="C200" s="181"/>
      <c r="D200" s="112" t="s">
        <v>544</v>
      </c>
      <c r="E200" s="10">
        <f>'Приложение №15 (ПП3)'!M10</f>
        <v>2768.7</v>
      </c>
      <c r="F200" s="244"/>
    </row>
    <row r="201" spans="1:6" ht="17.100000000000001" customHeight="1">
      <c r="A201" s="181"/>
      <c r="B201" s="181"/>
      <c r="C201" s="181"/>
      <c r="D201" s="112" t="s">
        <v>545</v>
      </c>
      <c r="E201" s="10">
        <f>'Приложение №15 (ПП3)'!N10</f>
        <v>718.5</v>
      </c>
      <c r="F201" s="244"/>
    </row>
    <row r="202" spans="1:6" ht="25.5" customHeight="1">
      <c r="A202" s="181"/>
      <c r="B202" s="181" t="s">
        <v>529</v>
      </c>
      <c r="C202" s="181" t="s">
        <v>512</v>
      </c>
      <c r="D202" s="275">
        <f>E204+E205+E206+E207+E208+E209+E210+E211</f>
        <v>109906.1</v>
      </c>
      <c r="E202" s="275"/>
      <c r="F202" s="244"/>
    </row>
    <row r="203" spans="1:6" ht="14.1" customHeight="1">
      <c r="A203" s="181"/>
      <c r="B203" s="181"/>
      <c r="C203" s="181"/>
      <c r="D203" s="244" t="s">
        <v>355</v>
      </c>
      <c r="E203" s="244"/>
      <c r="F203" s="244"/>
    </row>
    <row r="204" spans="1:6" ht="15.95" customHeight="1">
      <c r="A204" s="181"/>
      <c r="B204" s="181"/>
      <c r="C204" s="181"/>
      <c r="D204" s="112" t="s">
        <v>514</v>
      </c>
      <c r="E204" s="10">
        <f>'Приложение №15 (ПП3)'!G11</f>
        <v>4085</v>
      </c>
      <c r="F204" s="244"/>
    </row>
    <row r="205" spans="1:6" ht="16.5" customHeight="1">
      <c r="A205" s="181"/>
      <c r="B205" s="181"/>
      <c r="C205" s="181"/>
      <c r="D205" s="112" t="s">
        <v>515</v>
      </c>
      <c r="E205" s="10">
        <f>'Приложение №15 (ПП3)'!H11</f>
        <v>599.9</v>
      </c>
      <c r="F205" s="244"/>
    </row>
    <row r="206" spans="1:6" ht="15.6" customHeight="1">
      <c r="A206" s="181"/>
      <c r="B206" s="181"/>
      <c r="C206" s="181"/>
      <c r="D206" s="112" t="s">
        <v>516</v>
      </c>
      <c r="E206" s="10">
        <f>'Приложение №15 (ПП3)'!I11</f>
        <v>9416.1</v>
      </c>
      <c r="F206" s="244"/>
    </row>
    <row r="207" spans="1:6" ht="12.95" customHeight="1">
      <c r="A207" s="181"/>
      <c r="B207" s="181"/>
      <c r="C207" s="181"/>
      <c r="D207" s="112" t="s">
        <v>517</v>
      </c>
      <c r="E207" s="10">
        <f>'Приложение №15 (ПП3)'!J11</f>
        <v>47588</v>
      </c>
      <c r="F207" s="244"/>
    </row>
    <row r="208" spans="1:6" ht="14.1" customHeight="1">
      <c r="A208" s="181"/>
      <c r="B208" s="181"/>
      <c r="C208" s="181"/>
      <c r="D208" s="112" t="s">
        <v>518</v>
      </c>
      <c r="E208" s="10">
        <f>'Приложение №15 (ПП3)'!K11</f>
        <v>21375</v>
      </c>
      <c r="F208" s="244"/>
    </row>
    <row r="209" spans="1:6" ht="14.1" customHeight="1">
      <c r="A209" s="181"/>
      <c r="B209" s="181"/>
      <c r="C209" s="181"/>
      <c r="D209" s="112" t="s">
        <v>519</v>
      </c>
      <c r="E209" s="10">
        <f>'Приложение №15 (ПП3)'!L11</f>
        <v>6862</v>
      </c>
      <c r="F209" s="244"/>
    </row>
    <row r="210" spans="1:6" ht="14.1" customHeight="1">
      <c r="A210" s="181"/>
      <c r="B210" s="181"/>
      <c r="C210" s="181"/>
      <c r="D210" s="112" t="s">
        <v>544</v>
      </c>
      <c r="E210" s="10">
        <f>'Приложение №15 (ПП3)'!M11</f>
        <v>6328.5</v>
      </c>
      <c r="F210" s="244"/>
    </row>
    <row r="211" spans="1:6" ht="15" customHeight="1">
      <c r="A211" s="181"/>
      <c r="B211" s="181"/>
      <c r="C211" s="181"/>
      <c r="D211" s="112" t="s">
        <v>545</v>
      </c>
      <c r="E211" s="10">
        <f>'Приложение №15 (ПП3)'!N11</f>
        <v>13651.6</v>
      </c>
      <c r="F211" s="244"/>
    </row>
    <row r="212" spans="1:6" ht="51" customHeight="1" thickBot="1">
      <c r="A212" s="180" t="s">
        <v>536</v>
      </c>
      <c r="B212" s="180"/>
      <c r="C212" s="180"/>
      <c r="D212" s="180"/>
      <c r="E212" s="180"/>
      <c r="F212" s="180"/>
    </row>
    <row r="213" spans="1:6" ht="60.75" customHeight="1" thickBot="1">
      <c r="A213" s="90" t="s">
        <v>712</v>
      </c>
      <c r="B213" s="92" t="s">
        <v>593</v>
      </c>
      <c r="C213" s="92" t="s">
        <v>594</v>
      </c>
      <c r="D213" s="279" t="s">
        <v>713</v>
      </c>
      <c r="E213" s="280"/>
      <c r="F213" s="92" t="s">
        <v>596</v>
      </c>
    </row>
    <row r="214" spans="1:6" ht="78.95" customHeight="1">
      <c r="A214" s="91" t="s">
        <v>715</v>
      </c>
      <c r="B214" s="82"/>
      <c r="C214" s="53"/>
      <c r="D214" s="319">
        <f>D215+D226+D235</f>
        <v>16010.8</v>
      </c>
      <c r="E214" s="320"/>
      <c r="F214" s="82"/>
    </row>
    <row r="215" spans="1:6" ht="20.100000000000001" customHeight="1">
      <c r="A215" s="248" t="s">
        <v>553</v>
      </c>
      <c r="B215" s="248" t="s">
        <v>511</v>
      </c>
      <c r="C215" s="181" t="s">
        <v>512</v>
      </c>
      <c r="D215" s="282">
        <f>E217+E218+E219+E220+E221+E222+E223+E224</f>
        <v>8239.6</v>
      </c>
      <c r="E215" s="283"/>
      <c r="F215" s="241" t="s">
        <v>513</v>
      </c>
    </row>
    <row r="216" spans="1:6" ht="15.75">
      <c r="A216" s="249"/>
      <c r="B216" s="249"/>
      <c r="C216" s="181"/>
      <c r="D216" s="268" t="s">
        <v>355</v>
      </c>
      <c r="E216" s="270"/>
      <c r="F216" s="254"/>
    </row>
    <row r="217" spans="1:6" ht="15.75">
      <c r="A217" s="249"/>
      <c r="B217" s="249"/>
      <c r="C217" s="181"/>
      <c r="D217" s="17" t="s">
        <v>514</v>
      </c>
      <c r="E217" s="10">
        <f>'Приложение №16 (ПП4)'!G14</f>
        <v>215.5</v>
      </c>
      <c r="F217" s="254"/>
    </row>
    <row r="218" spans="1:6" ht="15.75">
      <c r="A218" s="249"/>
      <c r="B218" s="249"/>
      <c r="C218" s="181"/>
      <c r="D218" s="17" t="s">
        <v>515</v>
      </c>
      <c r="E218" s="10">
        <f>'Приложение №16 (ПП4)'!H14</f>
        <v>499.2</v>
      </c>
      <c r="F218" s="254"/>
    </row>
    <row r="219" spans="1:6" ht="15.75">
      <c r="A219" s="249"/>
      <c r="B219" s="249"/>
      <c r="C219" s="181"/>
      <c r="D219" s="17" t="s">
        <v>516</v>
      </c>
      <c r="E219" s="10">
        <f>'Приложение №16 (ПП4)'!I14</f>
        <v>4233.1000000000004</v>
      </c>
      <c r="F219" s="254"/>
    </row>
    <row r="220" spans="1:6" ht="15.75">
      <c r="A220" s="249"/>
      <c r="B220" s="249"/>
      <c r="C220" s="181"/>
      <c r="D220" s="17" t="s">
        <v>517</v>
      </c>
      <c r="E220" s="10">
        <f>'Приложение №16 (ПП4)'!J14</f>
        <v>1194.9000000000001</v>
      </c>
      <c r="F220" s="254"/>
    </row>
    <row r="221" spans="1:6" ht="15.75">
      <c r="A221" s="249"/>
      <c r="B221" s="249"/>
      <c r="C221" s="181"/>
      <c r="D221" s="17" t="s">
        <v>518</v>
      </c>
      <c r="E221" s="10">
        <f>'Приложение №16 (ПП4)'!K14</f>
        <v>397.6</v>
      </c>
      <c r="F221" s="254"/>
    </row>
    <row r="222" spans="1:6" ht="15.75">
      <c r="A222" s="249"/>
      <c r="B222" s="249"/>
      <c r="C222" s="181"/>
      <c r="D222" s="55" t="s">
        <v>519</v>
      </c>
      <c r="E222" s="10">
        <f>'Приложение №16 (ПП4)'!L14</f>
        <v>947.1</v>
      </c>
      <c r="F222" s="254"/>
    </row>
    <row r="223" spans="1:6" ht="15.75">
      <c r="A223" s="249"/>
      <c r="B223" s="249"/>
      <c r="C223" s="181"/>
      <c r="D223" s="55" t="s">
        <v>544</v>
      </c>
      <c r="E223" s="10">
        <f>'Приложение №16 (ПП4)'!M13</f>
        <v>508.4</v>
      </c>
      <c r="F223" s="254"/>
    </row>
    <row r="224" spans="1:6" ht="15.75">
      <c r="A224" s="249"/>
      <c r="B224" s="250"/>
      <c r="C224" s="181"/>
      <c r="D224" s="17" t="s">
        <v>545</v>
      </c>
      <c r="E224" s="10">
        <f>'Приложение №16 (ПП4)'!N14</f>
        <v>243.8</v>
      </c>
      <c r="F224" s="254"/>
    </row>
    <row r="225" spans="1:6" ht="31.5">
      <c r="A225" s="250"/>
      <c r="B225" s="28" t="s">
        <v>529</v>
      </c>
      <c r="C225" s="34" t="s">
        <v>512</v>
      </c>
      <c r="D225" s="284">
        <f>'Приложение №16 (ПП4)'!F15</f>
        <v>0</v>
      </c>
      <c r="E225" s="285"/>
      <c r="F225" s="242"/>
    </row>
    <row r="226" spans="1:6" ht="17.100000000000001" customHeight="1">
      <c r="A226" s="248" t="s">
        <v>554</v>
      </c>
      <c r="B226" s="248" t="s">
        <v>511</v>
      </c>
      <c r="C226" s="181" t="s">
        <v>512</v>
      </c>
      <c r="D226" s="282">
        <f>E228+E229+E230+E233</f>
        <v>15</v>
      </c>
      <c r="E226" s="283"/>
      <c r="F226" s="241" t="s">
        <v>513</v>
      </c>
    </row>
    <row r="227" spans="1:6" ht="15.75">
      <c r="A227" s="249"/>
      <c r="B227" s="249"/>
      <c r="C227" s="181"/>
      <c r="D227" s="268" t="s">
        <v>355</v>
      </c>
      <c r="E227" s="270"/>
      <c r="F227" s="254"/>
    </row>
    <row r="228" spans="1:6" ht="15.75">
      <c r="A228" s="249"/>
      <c r="B228" s="249"/>
      <c r="C228" s="181"/>
      <c r="D228" s="17" t="s">
        <v>516</v>
      </c>
      <c r="E228" s="10">
        <f>'Приложение №16 (ПП4)'!I18</f>
        <v>15</v>
      </c>
      <c r="F228" s="254"/>
    </row>
    <row r="229" spans="1:6" ht="15.75">
      <c r="A229" s="249"/>
      <c r="B229" s="249"/>
      <c r="C229" s="181"/>
      <c r="D229" s="17" t="s">
        <v>517</v>
      </c>
      <c r="E229" s="10">
        <f>'Приложение №16 (ПП4)'!I19</f>
        <v>0</v>
      </c>
      <c r="F229" s="254"/>
    </row>
    <row r="230" spans="1:6" ht="15.75">
      <c r="A230" s="249"/>
      <c r="B230" s="249"/>
      <c r="C230" s="181"/>
      <c r="D230" s="17" t="s">
        <v>518</v>
      </c>
      <c r="E230" s="10">
        <f>'Приложение №16 (ПП4)'!I20</f>
        <v>0</v>
      </c>
      <c r="F230" s="254"/>
    </row>
    <row r="231" spans="1:6" ht="15.75">
      <c r="A231" s="249"/>
      <c r="B231" s="249"/>
      <c r="C231" s="181"/>
      <c r="D231" s="55" t="s">
        <v>519</v>
      </c>
      <c r="E231" s="10">
        <f>'Приложение №16 (ПП4)'!I21</f>
        <v>0</v>
      </c>
      <c r="F231" s="254"/>
    </row>
    <row r="232" spans="1:6" ht="15.75">
      <c r="A232" s="249"/>
      <c r="B232" s="249"/>
      <c r="C232" s="181"/>
      <c r="D232" s="55" t="s">
        <v>544</v>
      </c>
      <c r="E232" s="10">
        <f>'Приложение №16 (ПП4)'!I22</f>
        <v>0</v>
      </c>
      <c r="F232" s="254"/>
    </row>
    <row r="233" spans="1:6" ht="14.45" customHeight="1">
      <c r="A233" s="249"/>
      <c r="B233" s="250"/>
      <c r="C233" s="181"/>
      <c r="D233" s="17" t="s">
        <v>545</v>
      </c>
      <c r="E233" s="10">
        <f>'Приложение №16 (ПП4)'!I23</f>
        <v>0</v>
      </c>
      <c r="F233" s="254"/>
    </row>
    <row r="234" spans="1:6" ht="31.5">
      <c r="A234" s="250"/>
      <c r="B234" s="28" t="s">
        <v>529</v>
      </c>
      <c r="C234" s="34" t="s">
        <v>512</v>
      </c>
      <c r="D234" s="284">
        <f>'Приложение №16 (ПП4)'!F19</f>
        <v>0</v>
      </c>
      <c r="E234" s="285"/>
      <c r="F234" s="242"/>
    </row>
    <row r="235" spans="1:6" ht="20.45" customHeight="1">
      <c r="A235" s="248" t="s">
        <v>555</v>
      </c>
      <c r="B235" s="248" t="s">
        <v>511</v>
      </c>
      <c r="C235" s="181" t="s">
        <v>512</v>
      </c>
      <c r="D235" s="282">
        <f>E237+E238+E239+E240+E241</f>
        <v>7756.2</v>
      </c>
      <c r="E235" s="283"/>
      <c r="F235" s="241" t="s">
        <v>513</v>
      </c>
    </row>
    <row r="236" spans="1:6" ht="15.75">
      <c r="A236" s="249"/>
      <c r="B236" s="249"/>
      <c r="C236" s="181"/>
      <c r="D236" s="268" t="s">
        <v>355</v>
      </c>
      <c r="E236" s="270"/>
      <c r="F236" s="254"/>
    </row>
    <row r="237" spans="1:6" ht="15.75">
      <c r="A237" s="249"/>
      <c r="B237" s="249"/>
      <c r="C237" s="181"/>
      <c r="D237" s="102" t="s">
        <v>517</v>
      </c>
      <c r="E237" s="10">
        <f>'Приложение №16 (ПП4)'!J22</f>
        <v>4776.2</v>
      </c>
      <c r="F237" s="254"/>
    </row>
    <row r="238" spans="1:6" ht="15.75">
      <c r="A238" s="249"/>
      <c r="B238" s="249"/>
      <c r="C238" s="181"/>
      <c r="D238" s="102" t="s">
        <v>518</v>
      </c>
      <c r="E238" s="10">
        <f>'Приложение №16 (ПП4)'!K22</f>
        <v>0</v>
      </c>
      <c r="F238" s="254"/>
    </row>
    <row r="239" spans="1:6" ht="15.75">
      <c r="A239" s="249"/>
      <c r="B239" s="249"/>
      <c r="C239" s="181"/>
      <c r="D239" s="102" t="s">
        <v>519</v>
      </c>
      <c r="E239" s="10">
        <f>'Приложение №16 (ПП4)'!L22</f>
        <v>2980</v>
      </c>
      <c r="F239" s="254"/>
    </row>
    <row r="240" spans="1:6" ht="14.45" customHeight="1">
      <c r="A240" s="249"/>
      <c r="B240" s="249"/>
      <c r="C240" s="181"/>
      <c r="D240" s="102" t="s">
        <v>544</v>
      </c>
      <c r="E240" s="10">
        <f>'Приложение №16 (ПП4)'!L23</f>
        <v>0</v>
      </c>
      <c r="F240" s="254"/>
    </row>
    <row r="241" spans="1:10" ht="21.6" customHeight="1">
      <c r="A241" s="249"/>
      <c r="B241" s="250"/>
      <c r="C241" s="181"/>
      <c r="D241" s="102" t="s">
        <v>545</v>
      </c>
      <c r="E241" s="10">
        <f>'Приложение №16 (ПП4)'!L24</f>
        <v>0</v>
      </c>
      <c r="F241" s="254"/>
    </row>
    <row r="242" spans="1:10" ht="33.6" customHeight="1">
      <c r="A242" s="250"/>
      <c r="B242" s="103" t="s">
        <v>529</v>
      </c>
      <c r="C242" s="34" t="s">
        <v>512</v>
      </c>
      <c r="D242" s="284">
        <f>'Приложение №16 (ПП4)'!F23</f>
        <v>0</v>
      </c>
      <c r="E242" s="285"/>
      <c r="F242" s="242"/>
    </row>
    <row r="243" spans="1:10" ht="43.5" customHeight="1" thickBot="1">
      <c r="A243" s="309" t="s">
        <v>540</v>
      </c>
      <c r="B243" s="309"/>
      <c r="C243" s="309"/>
      <c r="D243" s="309"/>
      <c r="E243" s="309"/>
      <c r="F243" s="309"/>
    </row>
    <row r="244" spans="1:10" ht="78" customHeight="1" thickBot="1">
      <c r="A244" s="90" t="s">
        <v>712</v>
      </c>
      <c r="B244" s="92" t="s">
        <v>593</v>
      </c>
      <c r="C244" s="92" t="s">
        <v>594</v>
      </c>
      <c r="D244" s="279" t="s">
        <v>713</v>
      </c>
      <c r="E244" s="280"/>
      <c r="F244" s="92" t="s">
        <v>596</v>
      </c>
    </row>
    <row r="245" spans="1:10" ht="59.45" customHeight="1">
      <c r="A245" s="69" t="s">
        <v>716</v>
      </c>
      <c r="B245" s="53"/>
      <c r="C245" s="53"/>
      <c r="D245" s="293">
        <f>D246+D256</f>
        <v>221814</v>
      </c>
      <c r="E245" s="314"/>
      <c r="F245" s="82"/>
    </row>
    <row r="246" spans="1:10" ht="24" customHeight="1">
      <c r="A246" s="181" t="s">
        <v>556</v>
      </c>
      <c r="B246" s="181" t="s">
        <v>511</v>
      </c>
      <c r="C246" s="181" t="s">
        <v>512</v>
      </c>
      <c r="D246" s="275">
        <f>E248+E249+E250+E251+E252+E253+E254+E255</f>
        <v>47676</v>
      </c>
      <c r="E246" s="275"/>
      <c r="F246" s="241" t="s">
        <v>513</v>
      </c>
    </row>
    <row r="247" spans="1:10" ht="18.600000000000001" customHeight="1">
      <c r="A247" s="181"/>
      <c r="B247" s="181"/>
      <c r="C247" s="181"/>
      <c r="D247" s="244" t="s">
        <v>355</v>
      </c>
      <c r="E247" s="244"/>
      <c r="F247" s="254"/>
    </row>
    <row r="248" spans="1:10" ht="21.6" customHeight="1">
      <c r="A248" s="181"/>
      <c r="B248" s="181"/>
      <c r="C248" s="181"/>
      <c r="D248" s="17" t="s">
        <v>514</v>
      </c>
      <c r="E248" s="10">
        <f>'Приложение №17 (ПП5)'!G13</f>
        <v>6578.4</v>
      </c>
      <c r="F248" s="254"/>
      <c r="G248" s="48"/>
      <c r="H248" s="48"/>
      <c r="I248" s="48"/>
      <c r="J248" s="48"/>
    </row>
    <row r="249" spans="1:10" ht="17.100000000000001" customHeight="1">
      <c r="A249" s="181"/>
      <c r="B249" s="181"/>
      <c r="C249" s="181"/>
      <c r="D249" s="17" t="s">
        <v>515</v>
      </c>
      <c r="E249" s="10">
        <f>'Приложение №17 (ПП5)'!H13</f>
        <v>7182.6</v>
      </c>
      <c r="F249" s="254"/>
      <c r="G249" s="48"/>
    </row>
    <row r="250" spans="1:10" ht="18" customHeight="1">
      <c r="A250" s="181"/>
      <c r="B250" s="181"/>
      <c r="C250" s="181"/>
      <c r="D250" s="17" t="s">
        <v>516</v>
      </c>
      <c r="E250" s="10">
        <f>'Приложение №17 (ПП5)'!I13</f>
        <v>7789.7</v>
      </c>
      <c r="F250" s="254"/>
      <c r="G250" s="48"/>
    </row>
    <row r="251" spans="1:10" ht="14.45" customHeight="1">
      <c r="A251" s="181"/>
      <c r="B251" s="181"/>
      <c r="C251" s="181"/>
      <c r="D251" s="17" t="s">
        <v>517</v>
      </c>
      <c r="E251" s="10">
        <f>'Приложение №17 (ПП5)'!J13</f>
        <v>14094.5</v>
      </c>
      <c r="F251" s="254"/>
      <c r="G251" s="48"/>
    </row>
    <row r="252" spans="1:10" ht="17.45" customHeight="1">
      <c r="A252" s="181"/>
      <c r="B252" s="181"/>
      <c r="C252" s="181"/>
      <c r="D252" s="17" t="s">
        <v>518</v>
      </c>
      <c r="E252" s="10">
        <f>'Приложение №17 (ПП5)'!K13</f>
        <v>6316.3</v>
      </c>
      <c r="F252" s="254"/>
      <c r="G252" s="48"/>
    </row>
    <row r="253" spans="1:10" ht="15.95" customHeight="1">
      <c r="A253" s="181"/>
      <c r="B253" s="181"/>
      <c r="C253" s="181"/>
      <c r="D253" s="55" t="s">
        <v>519</v>
      </c>
      <c r="E253" s="10">
        <f>'Приложение №17 (ПП5)'!L13</f>
        <v>5477.5</v>
      </c>
      <c r="F253" s="254"/>
    </row>
    <row r="254" spans="1:10" ht="15.6" customHeight="1">
      <c r="A254" s="181"/>
      <c r="B254" s="181"/>
      <c r="C254" s="181"/>
      <c r="D254" s="55" t="s">
        <v>544</v>
      </c>
      <c r="E254" s="10">
        <f>'Приложение №17 (ПП5)'!M13</f>
        <v>118.5</v>
      </c>
      <c r="F254" s="254"/>
    </row>
    <row r="255" spans="1:10" ht="18" customHeight="1">
      <c r="A255" s="181"/>
      <c r="B255" s="181"/>
      <c r="C255" s="181"/>
      <c r="D255" s="17" t="s">
        <v>545</v>
      </c>
      <c r="E255" s="10">
        <f>'Приложение №17 (ПП5)'!N13</f>
        <v>118.5</v>
      </c>
      <c r="F255" s="254"/>
    </row>
    <row r="256" spans="1:10" ht="21.6" customHeight="1">
      <c r="A256" s="181"/>
      <c r="B256" s="181" t="s">
        <v>529</v>
      </c>
      <c r="C256" s="181" t="s">
        <v>512</v>
      </c>
      <c r="D256" s="275">
        <f>E258+E259+E260+E261+E262+E263+E264+E265</f>
        <v>174138</v>
      </c>
      <c r="E256" s="275"/>
      <c r="F256" s="254"/>
    </row>
    <row r="257" spans="1:6" ht="14.45" customHeight="1">
      <c r="A257" s="181"/>
      <c r="B257" s="181"/>
      <c r="C257" s="181"/>
      <c r="D257" s="244" t="s">
        <v>355</v>
      </c>
      <c r="E257" s="244"/>
      <c r="F257" s="254"/>
    </row>
    <row r="258" spans="1:6" ht="20.45" customHeight="1">
      <c r="A258" s="181"/>
      <c r="B258" s="181"/>
      <c r="C258" s="181"/>
      <c r="D258" s="17" t="s">
        <v>514</v>
      </c>
      <c r="E258" s="10">
        <f>'Приложение №17 (ПП5)'!G14</f>
        <v>5353.5</v>
      </c>
      <c r="F258" s="254"/>
    </row>
    <row r="259" spans="1:6" ht="17.100000000000001" customHeight="1">
      <c r="A259" s="181"/>
      <c r="B259" s="181"/>
      <c r="C259" s="181"/>
      <c r="D259" s="17" t="s">
        <v>515</v>
      </c>
      <c r="E259" s="10">
        <f>'Приложение №17 (ПП5)'!H14</f>
        <v>11245.2</v>
      </c>
      <c r="F259" s="254"/>
    </row>
    <row r="260" spans="1:6" ht="15.95" customHeight="1">
      <c r="A260" s="181"/>
      <c r="B260" s="181"/>
      <c r="C260" s="181"/>
      <c r="D260" s="17" t="s">
        <v>516</v>
      </c>
      <c r="E260" s="10">
        <f>'Приложение №17 (ПП5)'!I14</f>
        <v>3384</v>
      </c>
      <c r="F260" s="254"/>
    </row>
    <row r="261" spans="1:6" ht="15.95" customHeight="1">
      <c r="A261" s="181"/>
      <c r="B261" s="181"/>
      <c r="C261" s="181"/>
      <c r="D261" s="17" t="s">
        <v>517</v>
      </c>
      <c r="E261" s="10">
        <f>'Приложение №17 (ПП5)'!J14</f>
        <v>74285</v>
      </c>
      <c r="F261" s="254"/>
    </row>
    <row r="262" spans="1:6" ht="15" customHeight="1">
      <c r="A262" s="181"/>
      <c r="B262" s="181"/>
      <c r="C262" s="181"/>
      <c r="D262" s="17" t="s">
        <v>518</v>
      </c>
      <c r="E262" s="10">
        <f>'Приложение №17 (ПП5)'!K14</f>
        <v>30102.6</v>
      </c>
      <c r="F262" s="254"/>
    </row>
    <row r="263" spans="1:6" ht="17.100000000000001" customHeight="1">
      <c r="A263" s="181"/>
      <c r="B263" s="181"/>
      <c r="C263" s="181"/>
      <c r="D263" s="55" t="s">
        <v>519</v>
      </c>
      <c r="E263" s="10">
        <f>'Приложение №17 (ПП5)'!L14</f>
        <v>49767.7</v>
      </c>
      <c r="F263" s="254"/>
    </row>
    <row r="264" spans="1:6" ht="18.95" customHeight="1">
      <c r="A264" s="181"/>
      <c r="B264" s="181"/>
      <c r="C264" s="181"/>
      <c r="D264" s="55" t="s">
        <v>544</v>
      </c>
      <c r="E264" s="10">
        <f>'Приложение №17 (ПП5)'!M14</f>
        <v>0</v>
      </c>
      <c r="F264" s="254"/>
    </row>
    <row r="265" spans="1:6" ht="17.45" customHeight="1">
      <c r="A265" s="181"/>
      <c r="B265" s="181"/>
      <c r="C265" s="181"/>
      <c r="D265" s="17" t="s">
        <v>545</v>
      </c>
      <c r="E265" s="10">
        <f>'Приложение №17 (ПП5)'!N14</f>
        <v>0</v>
      </c>
      <c r="F265" s="242"/>
    </row>
    <row r="266" spans="1:6" ht="50.25" customHeight="1" thickBot="1">
      <c r="A266" s="180" t="s">
        <v>541</v>
      </c>
      <c r="B266" s="180"/>
      <c r="C266" s="180"/>
      <c r="D266" s="180"/>
      <c r="E266" s="180"/>
      <c r="F266" s="180"/>
    </row>
    <row r="267" spans="1:6" ht="62.45" customHeight="1" thickBot="1">
      <c r="A267" s="90" t="s">
        <v>712</v>
      </c>
      <c r="B267" s="92" t="s">
        <v>593</v>
      </c>
      <c r="C267" s="92" t="s">
        <v>594</v>
      </c>
      <c r="D267" s="279" t="s">
        <v>713</v>
      </c>
      <c r="E267" s="280"/>
      <c r="F267" s="92" t="s">
        <v>596</v>
      </c>
    </row>
    <row r="268" spans="1:6" ht="50.25" customHeight="1">
      <c r="A268" s="83" t="s">
        <v>717</v>
      </c>
      <c r="B268" s="82"/>
      <c r="C268" s="53"/>
      <c r="D268" s="281">
        <f>D269+D279+D286+D289+D298+D306</f>
        <v>120248.1</v>
      </c>
      <c r="E268" s="200"/>
      <c r="F268" s="93"/>
    </row>
    <row r="269" spans="1:6" ht="24" customHeight="1">
      <c r="A269" s="248" t="s">
        <v>557</v>
      </c>
      <c r="B269" s="248" t="s">
        <v>511</v>
      </c>
      <c r="C269" s="181" t="s">
        <v>512</v>
      </c>
      <c r="D269" s="282">
        <f>E271+E272+E273+E274+E275+E277</f>
        <v>25730.6</v>
      </c>
      <c r="E269" s="283"/>
      <c r="F269" s="241" t="s">
        <v>513</v>
      </c>
    </row>
    <row r="270" spans="1:6" ht="15.75">
      <c r="A270" s="249"/>
      <c r="B270" s="249"/>
      <c r="C270" s="181"/>
      <c r="D270" s="268" t="s">
        <v>355</v>
      </c>
      <c r="E270" s="270"/>
      <c r="F270" s="254"/>
    </row>
    <row r="271" spans="1:6" ht="15.75">
      <c r="A271" s="249"/>
      <c r="B271" s="249"/>
      <c r="C271" s="181"/>
      <c r="D271" s="17" t="s">
        <v>514</v>
      </c>
      <c r="E271" s="10">
        <f>'Приложение №18 (ПП6)'!G13</f>
        <v>2400</v>
      </c>
      <c r="F271" s="254"/>
    </row>
    <row r="272" spans="1:6" ht="15.75">
      <c r="A272" s="249"/>
      <c r="B272" s="249"/>
      <c r="C272" s="181"/>
      <c r="D272" s="17" t="s">
        <v>515</v>
      </c>
      <c r="E272" s="10">
        <f>'Приложение №18 (ПП6)'!H13</f>
        <v>1634</v>
      </c>
      <c r="F272" s="254"/>
    </row>
    <row r="273" spans="1:6" ht="15.75">
      <c r="A273" s="249"/>
      <c r="B273" s="249"/>
      <c r="C273" s="181"/>
      <c r="D273" s="17" t="s">
        <v>516</v>
      </c>
      <c r="E273" s="10">
        <f>'Приложение №18 (ПП6)'!I13</f>
        <v>4693.1000000000004</v>
      </c>
      <c r="F273" s="254"/>
    </row>
    <row r="274" spans="1:6" ht="15.75">
      <c r="A274" s="249"/>
      <c r="B274" s="249"/>
      <c r="C274" s="181"/>
      <c r="D274" s="17" t="s">
        <v>517</v>
      </c>
      <c r="E274" s="10">
        <f>'Приложение №18 (ПП6)'!J13</f>
        <v>0</v>
      </c>
      <c r="F274" s="254"/>
    </row>
    <row r="275" spans="1:6" ht="15.75">
      <c r="A275" s="249"/>
      <c r="B275" s="249"/>
      <c r="C275" s="181"/>
      <c r="D275" s="17" t="s">
        <v>518</v>
      </c>
      <c r="E275" s="10">
        <f>'Приложение №18 (ПП6)'!K13</f>
        <v>0</v>
      </c>
      <c r="F275" s="254"/>
    </row>
    <row r="276" spans="1:6" ht="15.75">
      <c r="A276" s="249"/>
      <c r="B276" s="249"/>
      <c r="C276" s="181"/>
      <c r="D276" s="55" t="s">
        <v>519</v>
      </c>
      <c r="E276" s="10">
        <f>'Приложение №18 (ПП6)'!K14</f>
        <v>0</v>
      </c>
      <c r="F276" s="254"/>
    </row>
    <row r="277" spans="1:6" ht="15.75">
      <c r="A277" s="249"/>
      <c r="B277" s="250"/>
      <c r="C277" s="181"/>
      <c r="D277" s="17" t="s">
        <v>544</v>
      </c>
      <c r="E277" s="10">
        <f>'Приложение №18 (ПП6)'!M13</f>
        <v>17003.5</v>
      </c>
      <c r="F277" s="254"/>
    </row>
    <row r="278" spans="1:6" ht="31.5">
      <c r="A278" s="250"/>
      <c r="B278" s="28" t="s">
        <v>529</v>
      </c>
      <c r="C278" s="34" t="s">
        <v>512</v>
      </c>
      <c r="D278" s="284">
        <f>'Приложение №18 (ПП6)'!F14</f>
        <v>0</v>
      </c>
      <c r="E278" s="285"/>
      <c r="F278" s="242"/>
    </row>
    <row r="279" spans="1:6" ht="21" customHeight="1">
      <c r="A279" s="181" t="s">
        <v>558</v>
      </c>
      <c r="B279" s="181" t="s">
        <v>511</v>
      </c>
      <c r="C279" s="181" t="s">
        <v>512</v>
      </c>
      <c r="D279" s="275">
        <f>E281+E282+E283+E284+E285</f>
        <v>3509.2</v>
      </c>
      <c r="E279" s="275"/>
      <c r="F279" s="241" t="s">
        <v>513</v>
      </c>
    </row>
    <row r="280" spans="1:6" ht="11.1" customHeight="1">
      <c r="A280" s="181"/>
      <c r="B280" s="181"/>
      <c r="C280" s="181"/>
      <c r="D280" s="244" t="s">
        <v>355</v>
      </c>
      <c r="E280" s="244"/>
      <c r="F280" s="254"/>
    </row>
    <row r="281" spans="1:6" ht="15.75">
      <c r="A281" s="181"/>
      <c r="B281" s="181"/>
      <c r="C281" s="181"/>
      <c r="D281" s="17" t="s">
        <v>514</v>
      </c>
      <c r="E281" s="10">
        <f>'Приложение №18 (ПП6)'!G16</f>
        <v>3509.2</v>
      </c>
      <c r="F281" s="254"/>
    </row>
    <row r="282" spans="1:6" ht="15.75">
      <c r="A282" s="181"/>
      <c r="B282" s="181"/>
      <c r="C282" s="181"/>
      <c r="D282" s="17" t="s">
        <v>515</v>
      </c>
      <c r="E282" s="10">
        <f>'Приложение №18 (ПП6)'!H16</f>
        <v>0</v>
      </c>
      <c r="F282" s="254"/>
    </row>
    <row r="283" spans="1:6" ht="15.75">
      <c r="A283" s="181"/>
      <c r="B283" s="181"/>
      <c r="C283" s="181"/>
      <c r="D283" s="17" t="s">
        <v>516</v>
      </c>
      <c r="E283" s="10">
        <f>'Приложение №18 (ПП6)'!I16</f>
        <v>0</v>
      </c>
      <c r="F283" s="254"/>
    </row>
    <row r="284" spans="1:6" ht="15.75">
      <c r="A284" s="181"/>
      <c r="B284" s="181"/>
      <c r="C284" s="181"/>
      <c r="D284" s="17" t="s">
        <v>517</v>
      </c>
      <c r="E284" s="10">
        <f>'Приложение №18 (ПП6)'!J16</f>
        <v>0</v>
      </c>
      <c r="F284" s="254"/>
    </row>
    <row r="285" spans="1:6" ht="15.75">
      <c r="A285" s="181"/>
      <c r="B285" s="181"/>
      <c r="C285" s="181"/>
      <c r="D285" s="17" t="s">
        <v>518</v>
      </c>
      <c r="E285" s="10">
        <f>'Приложение №18 (ПП6)'!K16</f>
        <v>0</v>
      </c>
      <c r="F285" s="254"/>
    </row>
    <row r="286" spans="1:6" ht="19.5" customHeight="1">
      <c r="A286" s="181"/>
      <c r="B286" s="181" t="s">
        <v>529</v>
      </c>
      <c r="C286" s="181" t="s">
        <v>512</v>
      </c>
      <c r="D286" s="275">
        <f>E288</f>
        <v>19185.2</v>
      </c>
      <c r="E286" s="275"/>
      <c r="F286" s="254"/>
    </row>
    <row r="287" spans="1:6" ht="14.1" customHeight="1">
      <c r="A287" s="181"/>
      <c r="B287" s="181"/>
      <c r="C287" s="181"/>
      <c r="D287" s="244" t="s">
        <v>355</v>
      </c>
      <c r="E287" s="244"/>
      <c r="F287" s="254"/>
    </row>
    <row r="288" spans="1:6" ht="184.5" customHeight="1">
      <c r="A288" s="181"/>
      <c r="B288" s="181"/>
      <c r="C288" s="181"/>
      <c r="D288" s="17" t="s">
        <v>514</v>
      </c>
      <c r="E288" s="10">
        <f>'Приложение №18 (ПП6)'!G17</f>
        <v>19185.2</v>
      </c>
      <c r="F288" s="254"/>
    </row>
    <row r="289" spans="1:6" ht="21.6" customHeight="1">
      <c r="A289" s="248" t="s">
        <v>559</v>
      </c>
      <c r="B289" s="248" t="s">
        <v>511</v>
      </c>
      <c r="C289" s="248" t="s">
        <v>512</v>
      </c>
      <c r="D289" s="282">
        <f>E291+E292+E293+E294+E295+E296</f>
        <v>3270</v>
      </c>
      <c r="E289" s="283"/>
      <c r="F289" s="241" t="s">
        <v>513</v>
      </c>
    </row>
    <row r="290" spans="1:6" ht="15.6" customHeight="1">
      <c r="A290" s="249"/>
      <c r="B290" s="249"/>
      <c r="C290" s="249"/>
      <c r="D290" s="268" t="s">
        <v>355</v>
      </c>
      <c r="E290" s="270"/>
      <c r="F290" s="254"/>
    </row>
    <row r="291" spans="1:6" ht="15.75">
      <c r="A291" s="249"/>
      <c r="B291" s="249"/>
      <c r="C291" s="249"/>
      <c r="D291" s="17" t="s">
        <v>514</v>
      </c>
      <c r="E291" s="10">
        <f>'Приложение №18 (ПП6)'!G19</f>
        <v>0</v>
      </c>
      <c r="F291" s="254"/>
    </row>
    <row r="292" spans="1:6" ht="15.75">
      <c r="A292" s="249"/>
      <c r="B292" s="249"/>
      <c r="C292" s="249"/>
      <c r="D292" s="17" t="s">
        <v>515</v>
      </c>
      <c r="E292" s="10">
        <f>'Приложение №18 (ПП6)'!H19</f>
        <v>3270</v>
      </c>
      <c r="F292" s="254"/>
    </row>
    <row r="293" spans="1:6" ht="15.75">
      <c r="A293" s="249"/>
      <c r="B293" s="249"/>
      <c r="C293" s="249"/>
      <c r="D293" s="17" t="s">
        <v>516</v>
      </c>
      <c r="E293" s="10">
        <f>'Приложение №18 (ПП6)'!I19</f>
        <v>0</v>
      </c>
      <c r="F293" s="254"/>
    </row>
    <row r="294" spans="1:6" ht="15.75">
      <c r="A294" s="249"/>
      <c r="B294" s="249"/>
      <c r="C294" s="249"/>
      <c r="D294" s="17" t="s">
        <v>517</v>
      </c>
      <c r="E294" s="10">
        <f>'Приложение №18 (ПП6)'!J19</f>
        <v>0</v>
      </c>
      <c r="F294" s="254"/>
    </row>
    <row r="295" spans="1:6" ht="15.75">
      <c r="A295" s="249"/>
      <c r="B295" s="249"/>
      <c r="C295" s="249"/>
      <c r="D295" s="17" t="s">
        <v>518</v>
      </c>
      <c r="E295" s="10">
        <f>'Приложение №18 (ПП6)'!K19</f>
        <v>0</v>
      </c>
      <c r="F295" s="254"/>
    </row>
    <row r="296" spans="1:6" ht="15.75">
      <c r="A296" s="249"/>
      <c r="B296" s="250"/>
      <c r="C296" s="250"/>
      <c r="D296" s="17" t="s">
        <v>519</v>
      </c>
      <c r="E296" s="10">
        <f>'Приложение №18 (ПП6)'!L19</f>
        <v>0</v>
      </c>
      <c r="F296" s="254"/>
    </row>
    <row r="297" spans="1:6" ht="47.1" customHeight="1">
      <c r="A297" s="250"/>
      <c r="B297" s="28" t="s">
        <v>529</v>
      </c>
      <c r="C297" s="34" t="s">
        <v>512</v>
      </c>
      <c r="D297" s="284">
        <f>'Приложение №18 (ПП6)'!F20</f>
        <v>0</v>
      </c>
      <c r="E297" s="285"/>
      <c r="F297" s="242"/>
    </row>
    <row r="298" spans="1:6" ht="25.5" customHeight="1">
      <c r="A298" s="181" t="s">
        <v>560</v>
      </c>
      <c r="B298" s="181" t="s">
        <v>511</v>
      </c>
      <c r="C298" s="181" t="s">
        <v>512</v>
      </c>
      <c r="D298" s="275">
        <f>E300+E301+E302+E303+E304+E305</f>
        <v>8287.6</v>
      </c>
      <c r="E298" s="275"/>
      <c r="F298" s="241" t="s">
        <v>513</v>
      </c>
    </row>
    <row r="299" spans="1:6" ht="17.45" customHeight="1">
      <c r="A299" s="181"/>
      <c r="B299" s="181"/>
      <c r="C299" s="181"/>
      <c r="D299" s="244" t="s">
        <v>355</v>
      </c>
      <c r="E299" s="244"/>
      <c r="F299" s="254"/>
    </row>
    <row r="300" spans="1:6" ht="15.75">
      <c r="A300" s="181"/>
      <c r="B300" s="181"/>
      <c r="C300" s="181"/>
      <c r="D300" s="17" t="s">
        <v>514</v>
      </c>
      <c r="E300" s="10">
        <f>'Приложение №18 (ПП6)'!G22</f>
        <v>0</v>
      </c>
      <c r="F300" s="254"/>
    </row>
    <row r="301" spans="1:6" ht="15.75">
      <c r="A301" s="181"/>
      <c r="B301" s="181"/>
      <c r="C301" s="181"/>
      <c r="D301" s="17" t="s">
        <v>515</v>
      </c>
      <c r="E301" s="10">
        <f>'Приложение №18 (ПП6)'!H22</f>
        <v>3000</v>
      </c>
      <c r="F301" s="254"/>
    </row>
    <row r="302" spans="1:6" ht="22.5" customHeight="1">
      <c r="A302" s="181"/>
      <c r="B302" s="181"/>
      <c r="C302" s="181"/>
      <c r="D302" s="17" t="s">
        <v>516</v>
      </c>
      <c r="E302" s="10">
        <f>'Приложение №18 (ПП6)'!I22</f>
        <v>5287.6</v>
      </c>
      <c r="F302" s="254"/>
    </row>
    <row r="303" spans="1:6" ht="15.75">
      <c r="A303" s="181"/>
      <c r="B303" s="181"/>
      <c r="C303" s="181"/>
      <c r="D303" s="17" t="s">
        <v>517</v>
      </c>
      <c r="E303" s="10">
        <f>'Приложение №18 (ПП6)'!J22</f>
        <v>0</v>
      </c>
      <c r="F303" s="254"/>
    </row>
    <row r="304" spans="1:6" ht="15.75">
      <c r="A304" s="181"/>
      <c r="B304" s="181"/>
      <c r="C304" s="181"/>
      <c r="D304" s="17" t="s">
        <v>518</v>
      </c>
      <c r="E304" s="10">
        <f>'Приложение №18 (ПП6)'!K22</f>
        <v>0</v>
      </c>
      <c r="F304" s="254"/>
    </row>
    <row r="305" spans="1:8" ht="15.75">
      <c r="A305" s="181"/>
      <c r="B305" s="181"/>
      <c r="C305" s="181"/>
      <c r="D305" s="17" t="s">
        <v>519</v>
      </c>
      <c r="E305" s="10">
        <f>'Приложение №18 (ПП6)'!L22</f>
        <v>0</v>
      </c>
      <c r="F305" s="254"/>
    </row>
    <row r="306" spans="1:8" ht="21.6" customHeight="1">
      <c r="A306" s="181"/>
      <c r="B306" s="181" t="s">
        <v>529</v>
      </c>
      <c r="C306" s="181" t="s">
        <v>512</v>
      </c>
      <c r="D306" s="275">
        <f>E308+E309+E310+E311+E312</f>
        <v>60265.5</v>
      </c>
      <c r="E306" s="275"/>
      <c r="F306" s="254"/>
    </row>
    <row r="307" spans="1:8" ht="15.95" customHeight="1">
      <c r="A307" s="181"/>
      <c r="B307" s="181"/>
      <c r="C307" s="181"/>
      <c r="D307" s="244" t="s">
        <v>355</v>
      </c>
      <c r="E307" s="244"/>
      <c r="F307" s="254"/>
    </row>
    <row r="308" spans="1:8" ht="15.75">
      <c r="A308" s="181"/>
      <c r="B308" s="181"/>
      <c r="C308" s="181"/>
      <c r="D308" s="17" t="s">
        <v>515</v>
      </c>
      <c r="E308" s="10">
        <f>'Приложение №18 (ПП6)'!H23</f>
        <v>21730.9</v>
      </c>
      <c r="F308" s="254"/>
    </row>
    <row r="309" spans="1:8" ht="15.75">
      <c r="A309" s="181"/>
      <c r="B309" s="181"/>
      <c r="C309" s="181"/>
      <c r="D309" s="17" t="s">
        <v>516</v>
      </c>
      <c r="E309" s="10">
        <f>'Приложение №18 (ПП6)'!I23</f>
        <v>38534.6</v>
      </c>
      <c r="F309" s="254"/>
    </row>
    <row r="310" spans="1:8" ht="15.75">
      <c r="A310" s="181"/>
      <c r="B310" s="181"/>
      <c r="C310" s="181"/>
      <c r="D310" s="17" t="s">
        <v>517</v>
      </c>
      <c r="E310" s="10">
        <f>'Приложение №18 (ПП6)'!J23</f>
        <v>0</v>
      </c>
      <c r="F310" s="254"/>
    </row>
    <row r="311" spans="1:8" ht="15.75">
      <c r="A311" s="181"/>
      <c r="B311" s="181"/>
      <c r="C311" s="181"/>
      <c r="D311" s="17" t="s">
        <v>518</v>
      </c>
      <c r="E311" s="10">
        <f>'Приложение №18 (ПП6)'!K23</f>
        <v>0</v>
      </c>
      <c r="F311" s="254"/>
    </row>
    <row r="312" spans="1:8" ht="15.75">
      <c r="A312" s="181"/>
      <c r="B312" s="181"/>
      <c r="C312" s="181"/>
      <c r="D312" s="17" t="s">
        <v>519</v>
      </c>
      <c r="E312" s="10">
        <f>'Приложение №18 (ПП6)'!L23</f>
        <v>0</v>
      </c>
      <c r="F312" s="242"/>
    </row>
    <row r="313" spans="1:8" ht="32.25" customHeight="1" thickBot="1">
      <c r="A313" s="180" t="s">
        <v>542</v>
      </c>
      <c r="B313" s="180"/>
      <c r="C313" s="180"/>
      <c r="D313" s="180"/>
      <c r="E313" s="180"/>
      <c r="F313" s="180"/>
    </row>
    <row r="314" spans="1:8" ht="76.5" customHeight="1" thickBot="1">
      <c r="A314" s="90" t="s">
        <v>712</v>
      </c>
      <c r="B314" s="92" t="s">
        <v>593</v>
      </c>
      <c r="C314" s="92" t="s">
        <v>594</v>
      </c>
      <c r="D314" s="279" t="s">
        <v>713</v>
      </c>
      <c r="E314" s="280"/>
      <c r="F314" s="92" t="s">
        <v>596</v>
      </c>
    </row>
    <row r="315" spans="1:8" ht="44.45" customHeight="1">
      <c r="A315" s="69" t="s">
        <v>718</v>
      </c>
      <c r="B315" s="53"/>
      <c r="C315" s="53"/>
      <c r="D315" s="281">
        <v>238707.20000000001</v>
      </c>
      <c r="E315" s="200"/>
      <c r="F315" s="54"/>
      <c r="H315" s="48"/>
    </row>
    <row r="316" spans="1:8" ht="15.75">
      <c r="A316" s="181" t="s">
        <v>766</v>
      </c>
      <c r="B316" s="181" t="s">
        <v>511</v>
      </c>
      <c r="C316" s="181" t="s">
        <v>512</v>
      </c>
      <c r="D316" s="275">
        <f>E318+E319+E320+E321+E322+E323+E324+E325+E326</f>
        <v>7437.5</v>
      </c>
      <c r="E316" s="275"/>
      <c r="F316" s="244" t="s">
        <v>513</v>
      </c>
    </row>
    <row r="317" spans="1:8" ht="15.75">
      <c r="A317" s="181"/>
      <c r="B317" s="181"/>
      <c r="C317" s="181"/>
      <c r="D317" s="244" t="s">
        <v>355</v>
      </c>
      <c r="E317" s="244"/>
      <c r="F317" s="244"/>
    </row>
    <row r="318" spans="1:8" ht="15.75">
      <c r="A318" s="181"/>
      <c r="B318" s="181"/>
      <c r="C318" s="181"/>
      <c r="D318" s="17" t="s">
        <v>514</v>
      </c>
      <c r="E318" s="10">
        <v>0</v>
      </c>
      <c r="F318" s="244"/>
    </row>
    <row r="319" spans="1:8" ht="18.95" customHeight="1">
      <c r="A319" s="181"/>
      <c r="B319" s="181"/>
      <c r="C319" s="181"/>
      <c r="D319" s="17" t="s">
        <v>515</v>
      </c>
      <c r="E319" s="10">
        <f>'Приложение №19 (ПП7)'!G14</f>
        <v>900</v>
      </c>
      <c r="F319" s="244"/>
    </row>
    <row r="320" spans="1:8" ht="15.75">
      <c r="A320" s="181"/>
      <c r="B320" s="181"/>
      <c r="C320" s="181"/>
      <c r="D320" s="17" t="s">
        <v>516</v>
      </c>
      <c r="E320" s="10">
        <f>'Приложение №19 (ПП7)'!H14</f>
        <v>359</v>
      </c>
      <c r="F320" s="244"/>
    </row>
    <row r="321" spans="1:6" ht="15.75">
      <c r="A321" s="181"/>
      <c r="B321" s="181"/>
      <c r="C321" s="181"/>
      <c r="D321" s="17" t="s">
        <v>517</v>
      </c>
      <c r="E321" s="10">
        <v>1047.8</v>
      </c>
      <c r="F321" s="244"/>
    </row>
    <row r="322" spans="1:6" ht="15.75">
      <c r="A322" s="181"/>
      <c r="B322" s="181"/>
      <c r="C322" s="181"/>
      <c r="D322" s="17" t="s">
        <v>518</v>
      </c>
      <c r="E322" s="10">
        <v>1072.5999999999999</v>
      </c>
      <c r="F322" s="244"/>
    </row>
    <row r="323" spans="1:6" ht="15.75">
      <c r="A323" s="181"/>
      <c r="B323" s="181"/>
      <c r="C323" s="181"/>
      <c r="D323" s="17" t="s">
        <v>519</v>
      </c>
      <c r="E323" s="10">
        <f>'Приложение №19 (ПП7)'!K14</f>
        <v>2258.1</v>
      </c>
      <c r="F323" s="244"/>
    </row>
    <row r="324" spans="1:6" ht="15.75">
      <c r="A324" s="181"/>
      <c r="B324" s="181"/>
      <c r="C324" s="181"/>
      <c r="D324" s="17" t="s">
        <v>544</v>
      </c>
      <c r="E324" s="10">
        <v>900</v>
      </c>
      <c r="F324" s="244"/>
    </row>
    <row r="325" spans="1:6" ht="15.75">
      <c r="A325" s="181"/>
      <c r="B325" s="181"/>
      <c r="C325" s="181"/>
      <c r="D325" s="17" t="s">
        <v>545</v>
      </c>
      <c r="E325" s="10">
        <v>900</v>
      </c>
      <c r="F325" s="244"/>
    </row>
    <row r="326" spans="1:6" ht="15.75">
      <c r="A326" s="181"/>
      <c r="B326" s="181"/>
      <c r="C326" s="181"/>
      <c r="D326" s="17" t="s">
        <v>546</v>
      </c>
      <c r="E326" s="10">
        <f>'Приложение №19 (ПП7)'!N14</f>
        <v>0</v>
      </c>
      <c r="F326" s="244"/>
    </row>
    <row r="327" spans="1:6" ht="15" customHeight="1">
      <c r="A327" s="181"/>
      <c r="B327" s="181" t="s">
        <v>529</v>
      </c>
      <c r="C327" s="181" t="s">
        <v>512</v>
      </c>
      <c r="D327" s="275">
        <f>E329+E330+E331+E332+E333+E334+E335+E336+E337</f>
        <v>55629.8</v>
      </c>
      <c r="E327" s="275"/>
      <c r="F327" s="244"/>
    </row>
    <row r="328" spans="1:6" ht="15.75">
      <c r="A328" s="181"/>
      <c r="B328" s="181"/>
      <c r="C328" s="181"/>
      <c r="D328" s="244" t="s">
        <v>355</v>
      </c>
      <c r="E328" s="244"/>
      <c r="F328" s="244"/>
    </row>
    <row r="329" spans="1:6" ht="15.75">
      <c r="A329" s="181"/>
      <c r="B329" s="181"/>
      <c r="C329" s="181"/>
      <c r="D329" s="17" t="s">
        <v>514</v>
      </c>
      <c r="E329" s="10">
        <v>0</v>
      </c>
      <c r="F329" s="244"/>
    </row>
    <row r="330" spans="1:6" ht="15.75">
      <c r="A330" s="181"/>
      <c r="B330" s="181"/>
      <c r="C330" s="181"/>
      <c r="D330" s="17" t="s">
        <v>515</v>
      </c>
      <c r="E330" s="10">
        <f>'Приложение №19 (ПП7)'!G15</f>
        <v>11500</v>
      </c>
      <c r="F330" s="244"/>
    </row>
    <row r="331" spans="1:6" ht="15.75">
      <c r="A331" s="181"/>
      <c r="B331" s="181"/>
      <c r="C331" s="181"/>
      <c r="D331" s="17" t="s">
        <v>516</v>
      </c>
      <c r="E331" s="10">
        <f>'Приложение №19 (ПП7)'!H15</f>
        <v>2651.3</v>
      </c>
      <c r="F331" s="244"/>
    </row>
    <row r="332" spans="1:6" ht="15.75">
      <c r="A332" s="181"/>
      <c r="B332" s="181"/>
      <c r="C332" s="181"/>
      <c r="D332" s="17" t="s">
        <v>517</v>
      </c>
      <c r="E332" s="10">
        <f>'Приложение №19 (ПП7)'!I15</f>
        <v>11568.2</v>
      </c>
      <c r="F332" s="244"/>
    </row>
    <row r="333" spans="1:6" ht="15.75">
      <c r="A333" s="181"/>
      <c r="B333" s="181"/>
      <c r="C333" s="181"/>
      <c r="D333" s="17" t="s">
        <v>518</v>
      </c>
      <c r="E333" s="10">
        <f>'Приложение №19 (ПП7)'!J15</f>
        <v>9306.2999999999993</v>
      </c>
      <c r="F333" s="244"/>
    </row>
    <row r="334" spans="1:6" ht="15.75">
      <c r="A334" s="181"/>
      <c r="B334" s="181"/>
      <c r="C334" s="181"/>
      <c r="D334" s="17" t="s">
        <v>519</v>
      </c>
      <c r="E334" s="10">
        <f>'Приложение №19 (ПП7)'!K15</f>
        <v>20604</v>
      </c>
      <c r="F334" s="244"/>
    </row>
    <row r="335" spans="1:6" ht="15.75">
      <c r="A335" s="181"/>
      <c r="B335" s="181"/>
      <c r="C335" s="181"/>
      <c r="D335" s="17" t="s">
        <v>544</v>
      </c>
      <c r="E335" s="10">
        <f>'Приложение №19 (ПП7)'!L15</f>
        <v>0</v>
      </c>
      <c r="F335" s="244"/>
    </row>
    <row r="336" spans="1:6" ht="15.75">
      <c r="A336" s="181"/>
      <c r="B336" s="181"/>
      <c r="C336" s="181"/>
      <c r="D336" s="17" t="s">
        <v>545</v>
      </c>
      <c r="E336" s="10">
        <f>'Приложение №19 (ПП7)'!M15</f>
        <v>0</v>
      </c>
      <c r="F336" s="244"/>
    </row>
    <row r="337" spans="1:6" ht="15.75">
      <c r="A337" s="181"/>
      <c r="B337" s="181"/>
      <c r="C337" s="181"/>
      <c r="D337" s="17" t="s">
        <v>546</v>
      </c>
      <c r="E337" s="10">
        <f>'Приложение №19 (ПП7)'!N15</f>
        <v>0</v>
      </c>
      <c r="F337" s="244"/>
    </row>
    <row r="338" spans="1:6" ht="15.75">
      <c r="A338" s="181"/>
      <c r="B338" s="181" t="s">
        <v>543</v>
      </c>
      <c r="C338" s="181" t="s">
        <v>512</v>
      </c>
      <c r="D338" s="275">
        <f>E340+E341+E342+E343+E344+E345+E346+E347+E348</f>
        <v>26235.7</v>
      </c>
      <c r="E338" s="275"/>
      <c r="F338" s="244"/>
    </row>
    <row r="339" spans="1:6" ht="15.75">
      <c r="A339" s="181"/>
      <c r="B339" s="181"/>
      <c r="C339" s="181"/>
      <c r="D339" s="244" t="s">
        <v>355</v>
      </c>
      <c r="E339" s="244"/>
      <c r="F339" s="244"/>
    </row>
    <row r="340" spans="1:6" ht="15.75">
      <c r="A340" s="181"/>
      <c r="B340" s="181"/>
      <c r="C340" s="181"/>
      <c r="D340" s="17" t="s">
        <v>514</v>
      </c>
      <c r="E340" s="10">
        <v>0</v>
      </c>
      <c r="F340" s="244"/>
    </row>
    <row r="341" spans="1:6" ht="15.75">
      <c r="A341" s="181"/>
      <c r="B341" s="181"/>
      <c r="C341" s="181"/>
      <c r="D341" s="17" t="s">
        <v>515</v>
      </c>
      <c r="E341" s="10">
        <f>'Приложение №19 (ПП7)'!G16</f>
        <v>5166.6000000000004</v>
      </c>
      <c r="F341" s="244"/>
    </row>
    <row r="342" spans="1:6" ht="15.75">
      <c r="A342" s="181"/>
      <c r="B342" s="181"/>
      <c r="C342" s="181"/>
      <c r="D342" s="17" t="s">
        <v>516</v>
      </c>
      <c r="E342" s="10">
        <f>'Приложение №19 (ПП7)'!H16</f>
        <v>805.4</v>
      </c>
      <c r="F342" s="244"/>
    </row>
    <row r="343" spans="1:6" ht="15.75">
      <c r="A343" s="181"/>
      <c r="B343" s="181"/>
      <c r="C343" s="181"/>
      <c r="D343" s="17" t="s">
        <v>517</v>
      </c>
      <c r="E343" s="10">
        <f>'Приложение №19 (ПП7)'!I16</f>
        <v>6284</v>
      </c>
      <c r="F343" s="244"/>
    </row>
    <row r="344" spans="1:6" ht="15.75">
      <c r="A344" s="181"/>
      <c r="B344" s="181"/>
      <c r="C344" s="181"/>
      <c r="D344" s="17" t="s">
        <v>518</v>
      </c>
      <c r="E344" s="10">
        <f>'Приложение №19 (ПП7)'!J16</f>
        <v>4583.7</v>
      </c>
      <c r="F344" s="244"/>
    </row>
    <row r="345" spans="1:6" ht="15.75">
      <c r="A345" s="181"/>
      <c r="B345" s="181"/>
      <c r="C345" s="181"/>
      <c r="D345" s="17" t="s">
        <v>519</v>
      </c>
      <c r="E345" s="10">
        <f>'Приложение №19 (ПП7)'!K16</f>
        <v>9396</v>
      </c>
      <c r="F345" s="244"/>
    </row>
    <row r="346" spans="1:6" ht="16.5" customHeight="1">
      <c r="A346" s="181"/>
      <c r="B346" s="181"/>
      <c r="C346" s="181"/>
      <c r="D346" s="17" t="s">
        <v>544</v>
      </c>
      <c r="E346" s="10">
        <f>'Приложение №19 (ПП7)'!L16</f>
        <v>0</v>
      </c>
      <c r="F346" s="244"/>
    </row>
    <row r="347" spans="1:6" ht="18.95" customHeight="1">
      <c r="A347" s="181"/>
      <c r="B347" s="181"/>
      <c r="C347" s="181"/>
      <c r="D347" s="17" t="s">
        <v>545</v>
      </c>
      <c r="E347" s="10">
        <f>'Приложение №19 (ПП7)'!M16</f>
        <v>0</v>
      </c>
      <c r="F347" s="244"/>
    </row>
    <row r="348" spans="1:6" ht="298.5" customHeight="1">
      <c r="A348" s="181"/>
      <c r="B348" s="181"/>
      <c r="C348" s="181"/>
      <c r="D348" s="17" t="s">
        <v>546</v>
      </c>
      <c r="E348" s="10">
        <f>'Приложение №19 (ПП7)'!N16</f>
        <v>0</v>
      </c>
      <c r="F348" s="244"/>
    </row>
    <row r="349" spans="1:6" ht="70.5" customHeight="1">
      <c r="A349" s="301" t="s">
        <v>561</v>
      </c>
      <c r="B349" s="181" t="s">
        <v>511</v>
      </c>
      <c r="C349" s="181" t="s">
        <v>512</v>
      </c>
      <c r="D349" s="275">
        <f>E351+E352+E353+E354+E355+E356+E357+E358+E359</f>
        <v>12958.7</v>
      </c>
      <c r="E349" s="275"/>
      <c r="F349" s="244" t="s">
        <v>513</v>
      </c>
    </row>
    <row r="350" spans="1:6" ht="15.95" customHeight="1">
      <c r="A350" s="302"/>
      <c r="B350" s="181"/>
      <c r="C350" s="181"/>
      <c r="D350" s="244" t="s">
        <v>355</v>
      </c>
      <c r="E350" s="244"/>
      <c r="F350" s="244"/>
    </row>
    <row r="351" spans="1:6" ht="24.95" customHeight="1">
      <c r="A351" s="302"/>
      <c r="B351" s="181"/>
      <c r="C351" s="181"/>
      <c r="D351" s="17" t="s">
        <v>514</v>
      </c>
      <c r="E351" s="10">
        <v>0</v>
      </c>
      <c r="F351" s="244"/>
    </row>
    <row r="352" spans="1:6" ht="24.95" customHeight="1">
      <c r="A352" s="302"/>
      <c r="B352" s="181"/>
      <c r="C352" s="181"/>
      <c r="D352" s="17" t="s">
        <v>515</v>
      </c>
      <c r="E352" s="10">
        <f>'Приложение №19 (ПП7)'!G18</f>
        <v>1800</v>
      </c>
      <c r="F352" s="244"/>
    </row>
    <row r="353" spans="1:6" ht="24.95" customHeight="1">
      <c r="A353" s="302"/>
      <c r="B353" s="181"/>
      <c r="C353" s="181"/>
      <c r="D353" s="17" t="s">
        <v>516</v>
      </c>
      <c r="E353" s="10">
        <f>'Приложение №19 (ПП7)'!H18</f>
        <v>2341</v>
      </c>
      <c r="F353" s="244"/>
    </row>
    <row r="354" spans="1:6" ht="18.600000000000001" customHeight="1">
      <c r="A354" s="302"/>
      <c r="B354" s="181"/>
      <c r="C354" s="181"/>
      <c r="D354" s="17" t="s">
        <v>517</v>
      </c>
      <c r="E354" s="10">
        <f>'Приложение №19 (ПП7)'!I18</f>
        <v>1652.2</v>
      </c>
      <c r="F354" s="244"/>
    </row>
    <row r="355" spans="1:6" ht="20.45" customHeight="1">
      <c r="A355" s="302"/>
      <c r="B355" s="181"/>
      <c r="C355" s="181"/>
      <c r="D355" s="17" t="s">
        <v>518</v>
      </c>
      <c r="E355" s="10">
        <f>'Приложение №19 (ПП7)'!J18</f>
        <v>1256.9000000000001</v>
      </c>
      <c r="F355" s="244"/>
    </row>
    <row r="356" spans="1:6" ht="24.95" customHeight="1">
      <c r="A356" s="302"/>
      <c r="B356" s="181"/>
      <c r="C356" s="181"/>
      <c r="D356" s="17" t="s">
        <v>534</v>
      </c>
      <c r="E356" s="10">
        <f>'Приложение №19 (ПП7)'!K18</f>
        <v>2308.6</v>
      </c>
      <c r="F356" s="244"/>
    </row>
    <row r="357" spans="1:6" ht="24.95" customHeight="1">
      <c r="A357" s="302"/>
      <c r="B357" s="181"/>
      <c r="C357" s="181"/>
      <c r="D357" s="17" t="s">
        <v>537</v>
      </c>
      <c r="E357" s="10">
        <v>1800</v>
      </c>
      <c r="F357" s="244"/>
    </row>
    <row r="358" spans="1:6" ht="24.95" customHeight="1">
      <c r="A358" s="302"/>
      <c r="B358" s="181"/>
      <c r="C358" s="181"/>
      <c r="D358" s="17" t="s">
        <v>538</v>
      </c>
      <c r="E358" s="10">
        <v>1800</v>
      </c>
      <c r="F358" s="244"/>
    </row>
    <row r="359" spans="1:6" ht="134.1" customHeight="1">
      <c r="A359" s="303"/>
      <c r="B359" s="181"/>
      <c r="C359" s="181"/>
      <c r="D359" s="17" t="s">
        <v>539</v>
      </c>
      <c r="E359" s="10">
        <f>'Приложение №19 (ПП7)'!N18</f>
        <v>0</v>
      </c>
      <c r="F359" s="244"/>
    </row>
    <row r="360" spans="1:6" ht="18.600000000000001" customHeight="1">
      <c r="A360" s="298" t="s">
        <v>767</v>
      </c>
      <c r="B360" s="181" t="s">
        <v>529</v>
      </c>
      <c r="C360" s="181" t="s">
        <v>512</v>
      </c>
      <c r="D360" s="275">
        <f>E364+E365+E366+E367+E368+E369+E370+E371+E372</f>
        <v>105866.5</v>
      </c>
      <c r="E360" s="275"/>
      <c r="F360" s="244"/>
    </row>
    <row r="361" spans="1:6" ht="12" customHeight="1">
      <c r="A361" s="299"/>
      <c r="B361" s="181"/>
      <c r="C361" s="181"/>
      <c r="D361" s="275"/>
      <c r="E361" s="275"/>
      <c r="F361" s="244"/>
    </row>
    <row r="362" spans="1:6" ht="4.5" customHeight="1">
      <c r="A362" s="299"/>
      <c r="B362" s="181"/>
      <c r="C362" s="181"/>
      <c r="D362" s="275"/>
      <c r="E362" s="275"/>
      <c r="F362" s="244"/>
    </row>
    <row r="363" spans="1:6" ht="15" customHeight="1">
      <c r="A363" s="299"/>
      <c r="B363" s="181"/>
      <c r="C363" s="181"/>
      <c r="D363" s="244" t="s">
        <v>355</v>
      </c>
      <c r="E363" s="244"/>
      <c r="F363" s="244"/>
    </row>
    <row r="364" spans="1:6" ht="20.100000000000001" customHeight="1">
      <c r="A364" s="299"/>
      <c r="B364" s="181"/>
      <c r="C364" s="181"/>
      <c r="D364" s="17" t="s">
        <v>514</v>
      </c>
      <c r="E364" s="10">
        <v>0</v>
      </c>
      <c r="F364" s="244"/>
    </row>
    <row r="365" spans="1:6" ht="20.100000000000001" customHeight="1">
      <c r="A365" s="299"/>
      <c r="B365" s="181"/>
      <c r="C365" s="181"/>
      <c r="D365" s="17" t="s">
        <v>515</v>
      </c>
      <c r="E365" s="10">
        <f>'Приложение №19 (ПП7)'!G19</f>
        <v>23000</v>
      </c>
      <c r="F365" s="244"/>
    </row>
    <row r="366" spans="1:6" ht="20.100000000000001" customHeight="1">
      <c r="A366" s="299"/>
      <c r="B366" s="181"/>
      <c r="C366" s="181"/>
      <c r="D366" s="17" t="s">
        <v>516</v>
      </c>
      <c r="E366" s="10">
        <f>'Приложение №19 (ПП7)'!H19</f>
        <v>17290.7</v>
      </c>
      <c r="F366" s="244"/>
    </row>
    <row r="367" spans="1:6" ht="20.100000000000001" customHeight="1">
      <c r="A367" s="299"/>
      <c r="B367" s="181"/>
      <c r="C367" s="181"/>
      <c r="D367" s="17" t="s">
        <v>517</v>
      </c>
      <c r="E367" s="10">
        <f>'Приложение №19 (ПП7)'!I19</f>
        <v>18239.8</v>
      </c>
      <c r="F367" s="244"/>
    </row>
    <row r="368" spans="1:6" ht="20.100000000000001" customHeight="1">
      <c r="A368" s="299"/>
      <c r="B368" s="181"/>
      <c r="C368" s="181"/>
      <c r="D368" s="17" t="s">
        <v>518</v>
      </c>
      <c r="E368" s="10">
        <f>'Приложение №19 (ПП7)'!J19</f>
        <v>16686</v>
      </c>
      <c r="F368" s="244"/>
    </row>
    <row r="369" spans="1:6" ht="20.100000000000001" customHeight="1">
      <c r="A369" s="299"/>
      <c r="B369" s="181"/>
      <c r="C369" s="181"/>
      <c r="D369" s="17" t="s">
        <v>534</v>
      </c>
      <c r="E369" s="10">
        <f>'Приложение №19 (ПП7)'!K19</f>
        <v>30650</v>
      </c>
      <c r="F369" s="244"/>
    </row>
    <row r="370" spans="1:6" ht="20.100000000000001" customHeight="1">
      <c r="A370" s="299"/>
      <c r="B370" s="181"/>
      <c r="C370" s="181"/>
      <c r="D370" s="17" t="s">
        <v>537</v>
      </c>
      <c r="E370" s="10">
        <f>'Приложение №19 (ПП7)'!L19</f>
        <v>0</v>
      </c>
      <c r="F370" s="244"/>
    </row>
    <row r="371" spans="1:6" ht="19.5" customHeight="1">
      <c r="A371" s="299"/>
      <c r="B371" s="181"/>
      <c r="C371" s="181"/>
      <c r="D371" s="17" t="s">
        <v>538</v>
      </c>
      <c r="E371" s="10">
        <f>'Приложение №19 (ПП7)'!M19</f>
        <v>0</v>
      </c>
      <c r="F371" s="244"/>
    </row>
    <row r="372" spans="1:6" ht="126.6" customHeight="1">
      <c r="A372" s="300"/>
      <c r="B372" s="181"/>
      <c r="C372" s="181"/>
      <c r="D372" s="17" t="s">
        <v>539</v>
      </c>
      <c r="E372" s="10">
        <f>'Приложение №19 (ПП7)'!N19</f>
        <v>0</v>
      </c>
      <c r="F372" s="244"/>
    </row>
    <row r="373" spans="1:6" ht="20.45" customHeight="1">
      <c r="A373" s="295" t="s">
        <v>768</v>
      </c>
      <c r="B373" s="181" t="s">
        <v>543</v>
      </c>
      <c r="C373" s="181" t="s">
        <v>512</v>
      </c>
      <c r="D373" s="275">
        <f>E375+E376+E377+E378+E379+E383+E380+E381+E382</f>
        <v>25494</v>
      </c>
      <c r="E373" s="275"/>
      <c r="F373" s="244"/>
    </row>
    <row r="374" spans="1:6" ht="14.1" customHeight="1">
      <c r="A374" s="296"/>
      <c r="B374" s="181"/>
      <c r="C374" s="181"/>
      <c r="D374" s="244" t="s">
        <v>355</v>
      </c>
      <c r="E374" s="244"/>
      <c r="F374" s="244"/>
    </row>
    <row r="375" spans="1:6" ht="18.600000000000001" customHeight="1">
      <c r="A375" s="296"/>
      <c r="B375" s="181"/>
      <c r="C375" s="181"/>
      <c r="D375" s="17" t="s">
        <v>514</v>
      </c>
      <c r="E375" s="10">
        <v>0</v>
      </c>
      <c r="F375" s="244"/>
    </row>
    <row r="376" spans="1:6" ht="17.100000000000001" customHeight="1">
      <c r="A376" s="296"/>
      <c r="B376" s="181"/>
      <c r="C376" s="181"/>
      <c r="D376" s="17" t="s">
        <v>515</v>
      </c>
      <c r="E376" s="10">
        <f>'Приложение №19 (ПП7)'!G20</f>
        <v>10333.4</v>
      </c>
      <c r="F376" s="244"/>
    </row>
    <row r="377" spans="1:6" ht="16.5" customHeight="1">
      <c r="A377" s="296"/>
      <c r="B377" s="181"/>
      <c r="C377" s="181"/>
      <c r="D377" s="17" t="s">
        <v>516</v>
      </c>
      <c r="E377" s="10">
        <f>'Приложение №19 (ПП7)'!H20</f>
        <v>5252.6</v>
      </c>
      <c r="F377" s="244"/>
    </row>
    <row r="378" spans="1:6" ht="16.5" customHeight="1">
      <c r="A378" s="296"/>
      <c r="B378" s="181"/>
      <c r="C378" s="181"/>
      <c r="D378" s="17" t="s">
        <v>517</v>
      </c>
      <c r="E378" s="10">
        <f>'Приложение №19 (ПП7)'!I20</f>
        <v>9908</v>
      </c>
      <c r="F378" s="244"/>
    </row>
    <row r="379" spans="1:6" ht="15.95" customHeight="1">
      <c r="A379" s="296"/>
      <c r="B379" s="181"/>
      <c r="C379" s="181"/>
      <c r="D379" s="17" t="s">
        <v>518</v>
      </c>
      <c r="E379" s="10">
        <f>'Приложение №19 (ПП7)'!J20</f>
        <v>0</v>
      </c>
      <c r="F379" s="244"/>
    </row>
    <row r="380" spans="1:6" ht="17.100000000000001" customHeight="1">
      <c r="A380" s="296"/>
      <c r="B380" s="181"/>
      <c r="C380" s="181"/>
      <c r="D380" s="17" t="s">
        <v>534</v>
      </c>
      <c r="E380" s="10">
        <f>'Приложение №19 (ПП7)'!K20</f>
        <v>0</v>
      </c>
      <c r="F380" s="244"/>
    </row>
    <row r="381" spans="1:6" ht="16.5" customHeight="1">
      <c r="A381" s="296"/>
      <c r="B381" s="181"/>
      <c r="C381" s="181"/>
      <c r="D381" s="17" t="s">
        <v>537</v>
      </c>
      <c r="E381" s="10">
        <f>'Приложение №19 (ПП7)'!L20</f>
        <v>0</v>
      </c>
      <c r="F381" s="244"/>
    </row>
    <row r="382" spans="1:6" ht="14.1" customHeight="1">
      <c r="A382" s="296"/>
      <c r="B382" s="181"/>
      <c r="C382" s="181"/>
      <c r="D382" s="17" t="s">
        <v>538</v>
      </c>
      <c r="E382" s="10">
        <f>'Приложение №19 (ПП7)'!M20</f>
        <v>0</v>
      </c>
      <c r="F382" s="244"/>
    </row>
    <row r="383" spans="1:6" ht="409.6" customHeight="1">
      <c r="A383" s="297"/>
      <c r="B383" s="181"/>
      <c r="C383" s="181"/>
      <c r="D383" s="17" t="s">
        <v>539</v>
      </c>
      <c r="E383" s="10">
        <f>'Приложение №19 (ПП7)'!N20</f>
        <v>0</v>
      </c>
      <c r="F383" s="244"/>
    </row>
    <row r="384" spans="1:6" ht="32.450000000000003" customHeight="1">
      <c r="A384" s="248" t="s">
        <v>562</v>
      </c>
      <c r="B384" s="248" t="s">
        <v>511</v>
      </c>
      <c r="C384" s="248" t="s">
        <v>512</v>
      </c>
      <c r="D384" s="282">
        <f>E386+E387</f>
        <v>5085</v>
      </c>
      <c r="E384" s="283"/>
      <c r="F384" s="241" t="s">
        <v>513</v>
      </c>
    </row>
    <row r="385" spans="1:6" ht="26.45" customHeight="1">
      <c r="A385" s="249"/>
      <c r="B385" s="249"/>
      <c r="C385" s="249"/>
      <c r="D385" s="268" t="s">
        <v>355</v>
      </c>
      <c r="E385" s="270"/>
      <c r="F385" s="254"/>
    </row>
    <row r="386" spans="1:6" ht="14.45" customHeight="1">
      <c r="A386" s="249"/>
      <c r="B386" s="249"/>
      <c r="C386" s="249"/>
      <c r="D386" s="55" t="s">
        <v>517</v>
      </c>
      <c r="E386" s="119">
        <v>985</v>
      </c>
      <c r="F386" s="254"/>
    </row>
    <row r="387" spans="1:6" ht="17.100000000000001" customHeight="1">
      <c r="A387" s="249"/>
      <c r="B387" s="249"/>
      <c r="C387" s="249"/>
      <c r="D387" s="55" t="s">
        <v>518</v>
      </c>
      <c r="E387" s="119">
        <v>4100</v>
      </c>
      <c r="F387" s="254"/>
    </row>
    <row r="388" spans="1:6" ht="47.1" customHeight="1">
      <c r="A388" s="250"/>
      <c r="B388" s="28" t="s">
        <v>529</v>
      </c>
      <c r="C388" s="34" t="s">
        <v>512</v>
      </c>
      <c r="D388" s="284">
        <v>0</v>
      </c>
      <c r="E388" s="285"/>
      <c r="F388" s="242"/>
    </row>
    <row r="389" spans="1:6" ht="47.1" customHeight="1" thickBot="1">
      <c r="A389" s="180" t="s">
        <v>563</v>
      </c>
      <c r="B389" s="180"/>
      <c r="C389" s="180"/>
      <c r="D389" s="180"/>
      <c r="E389" s="180"/>
      <c r="F389" s="180"/>
    </row>
    <row r="390" spans="1:6" ht="96.6" customHeight="1" thickBot="1">
      <c r="A390" s="90" t="s">
        <v>712</v>
      </c>
      <c r="B390" s="92" t="s">
        <v>593</v>
      </c>
      <c r="C390" s="92" t="s">
        <v>594</v>
      </c>
      <c r="D390" s="279" t="s">
        <v>713</v>
      </c>
      <c r="E390" s="280"/>
      <c r="F390" s="92" t="s">
        <v>596</v>
      </c>
    </row>
    <row r="391" spans="1:6" ht="93.6" customHeight="1">
      <c r="A391" s="69" t="s">
        <v>719</v>
      </c>
      <c r="B391" s="53"/>
      <c r="C391" s="53"/>
      <c r="D391" s="293">
        <f>D393+D401+D410+D418+D426+D435+D443+D451+D458+D465+D472+D479+D484+D489+D496+D497+D503+D504</f>
        <v>95679.6</v>
      </c>
      <c r="E391" s="294"/>
      <c r="F391" s="94"/>
    </row>
    <row r="392" spans="1:6" ht="139.5" customHeight="1">
      <c r="A392" s="181" t="s">
        <v>564</v>
      </c>
      <c r="B392" s="289" t="s">
        <v>572</v>
      </c>
      <c r="C392" s="289"/>
      <c r="D392" s="289"/>
      <c r="E392" s="289"/>
      <c r="F392" s="53"/>
    </row>
    <row r="393" spans="1:6" ht="32.1" customHeight="1">
      <c r="A393" s="181"/>
      <c r="B393" s="181" t="s">
        <v>511</v>
      </c>
      <c r="C393" s="290" t="s">
        <v>566</v>
      </c>
      <c r="D393" s="282">
        <f>E395+E396+E397+E398+E399+E400</f>
        <v>252.2</v>
      </c>
      <c r="E393" s="283"/>
      <c r="F393" s="244" t="s">
        <v>513</v>
      </c>
    </row>
    <row r="394" spans="1:6" ht="12.95" customHeight="1">
      <c r="A394" s="181"/>
      <c r="B394" s="181"/>
      <c r="C394" s="290"/>
      <c r="D394" s="244" t="s">
        <v>355</v>
      </c>
      <c r="E394" s="244"/>
      <c r="F394" s="244"/>
    </row>
    <row r="395" spans="1:6" ht="15" customHeight="1">
      <c r="A395" s="181"/>
      <c r="B395" s="181"/>
      <c r="C395" s="290"/>
      <c r="D395" s="17" t="s">
        <v>516</v>
      </c>
      <c r="E395" s="10">
        <v>252.2</v>
      </c>
      <c r="F395" s="244"/>
    </row>
    <row r="396" spans="1:6" ht="14.1" customHeight="1">
      <c r="A396" s="181"/>
      <c r="B396" s="181"/>
      <c r="C396" s="290"/>
      <c r="D396" s="17" t="s">
        <v>517</v>
      </c>
      <c r="E396" s="10">
        <v>0</v>
      </c>
      <c r="F396" s="244"/>
    </row>
    <row r="397" spans="1:6" ht="12" customHeight="1">
      <c r="A397" s="181"/>
      <c r="B397" s="181"/>
      <c r="C397" s="290"/>
      <c r="D397" s="17" t="s">
        <v>518</v>
      </c>
      <c r="E397" s="10">
        <v>0</v>
      </c>
      <c r="F397" s="244"/>
    </row>
    <row r="398" spans="1:6" ht="14.45" customHeight="1">
      <c r="A398" s="181"/>
      <c r="B398" s="181"/>
      <c r="C398" s="290"/>
      <c r="D398" s="55" t="s">
        <v>519</v>
      </c>
      <c r="E398" s="10">
        <v>0</v>
      </c>
      <c r="F398" s="244"/>
    </row>
    <row r="399" spans="1:6" ht="12.95" customHeight="1">
      <c r="A399" s="181"/>
      <c r="B399" s="181"/>
      <c r="C399" s="290"/>
      <c r="D399" s="55" t="s">
        <v>544</v>
      </c>
      <c r="E399" s="10">
        <v>0</v>
      </c>
      <c r="F399" s="244"/>
    </row>
    <row r="400" spans="1:6" ht="12.95" customHeight="1">
      <c r="A400" s="181"/>
      <c r="B400" s="181"/>
      <c r="C400" s="290"/>
      <c r="D400" s="17" t="s">
        <v>545</v>
      </c>
      <c r="E400" s="10">
        <v>0</v>
      </c>
      <c r="F400" s="244"/>
    </row>
    <row r="401" spans="1:6" ht="21.6" customHeight="1">
      <c r="A401" s="181"/>
      <c r="B401" s="181" t="s">
        <v>529</v>
      </c>
      <c r="C401" s="292" t="s">
        <v>565</v>
      </c>
      <c r="D401" s="275">
        <f>E403+E404+E405+E406+E407+E408</f>
        <v>4790.3999999999996</v>
      </c>
      <c r="E401" s="275"/>
      <c r="F401" s="244"/>
    </row>
    <row r="402" spans="1:6" ht="18.95" customHeight="1">
      <c r="A402" s="181"/>
      <c r="B402" s="181"/>
      <c r="C402" s="292"/>
      <c r="D402" s="244" t="s">
        <v>355</v>
      </c>
      <c r="E402" s="244"/>
      <c r="F402" s="244"/>
    </row>
    <row r="403" spans="1:6" ht="15.75">
      <c r="A403" s="181"/>
      <c r="B403" s="181"/>
      <c r="C403" s="292"/>
      <c r="D403" s="17" t="s">
        <v>516</v>
      </c>
      <c r="E403" s="10">
        <v>4790.3999999999996</v>
      </c>
      <c r="F403" s="244"/>
    </row>
    <row r="404" spans="1:6" ht="15" customHeight="1">
      <c r="A404" s="181"/>
      <c r="B404" s="181"/>
      <c r="C404" s="292"/>
      <c r="D404" s="17" t="s">
        <v>517</v>
      </c>
      <c r="E404" s="10">
        <v>0</v>
      </c>
      <c r="F404" s="244"/>
    </row>
    <row r="405" spans="1:6" ht="15" customHeight="1">
      <c r="A405" s="181"/>
      <c r="B405" s="181"/>
      <c r="C405" s="292"/>
      <c r="D405" s="55" t="s">
        <v>518</v>
      </c>
      <c r="E405" s="10">
        <v>0</v>
      </c>
      <c r="F405" s="244"/>
    </row>
    <row r="406" spans="1:6" ht="15" customHeight="1">
      <c r="A406" s="181"/>
      <c r="B406" s="181"/>
      <c r="C406" s="292"/>
      <c r="D406" s="55" t="s">
        <v>534</v>
      </c>
      <c r="E406" s="10">
        <v>0</v>
      </c>
      <c r="F406" s="244"/>
    </row>
    <row r="407" spans="1:6" ht="15" customHeight="1">
      <c r="A407" s="181"/>
      <c r="B407" s="181"/>
      <c r="C407" s="292"/>
      <c r="D407" s="55" t="s">
        <v>537</v>
      </c>
      <c r="E407" s="10">
        <v>0</v>
      </c>
      <c r="F407" s="244"/>
    </row>
    <row r="408" spans="1:6" ht="15" customHeight="1">
      <c r="A408" s="181"/>
      <c r="B408" s="181"/>
      <c r="C408" s="292"/>
      <c r="D408" s="17" t="s">
        <v>538</v>
      </c>
      <c r="E408" s="10">
        <v>0</v>
      </c>
      <c r="F408" s="244"/>
    </row>
    <row r="409" spans="1:6" ht="117.95" customHeight="1">
      <c r="A409" s="181" t="s">
        <v>567</v>
      </c>
      <c r="B409" s="289" t="s">
        <v>571</v>
      </c>
      <c r="C409" s="289"/>
      <c r="D409" s="289"/>
      <c r="E409" s="289"/>
      <c r="F409" s="244" t="s">
        <v>513</v>
      </c>
    </row>
    <row r="410" spans="1:6" ht="21.95" customHeight="1">
      <c r="A410" s="181"/>
      <c r="B410" s="181" t="s">
        <v>511</v>
      </c>
      <c r="C410" s="290" t="s">
        <v>720</v>
      </c>
      <c r="D410" s="275">
        <f>E412+E413+E414+E415+E416+E417</f>
        <v>1503.5</v>
      </c>
      <c r="E410" s="275"/>
      <c r="F410" s="244"/>
    </row>
    <row r="411" spans="1:6" ht="16.5" customHeight="1">
      <c r="A411" s="181"/>
      <c r="B411" s="181"/>
      <c r="C411" s="290"/>
      <c r="D411" s="244" t="s">
        <v>355</v>
      </c>
      <c r="E411" s="244"/>
      <c r="F411" s="244"/>
    </row>
    <row r="412" spans="1:6" ht="21" customHeight="1">
      <c r="A412" s="181"/>
      <c r="B412" s="181"/>
      <c r="C412" s="290"/>
      <c r="D412" s="17" t="s">
        <v>516</v>
      </c>
      <c r="E412" s="10">
        <v>252.8</v>
      </c>
      <c r="F412" s="244"/>
    </row>
    <row r="413" spans="1:6" ht="19.5" customHeight="1">
      <c r="A413" s="181"/>
      <c r="B413" s="181"/>
      <c r="C413" s="290"/>
      <c r="D413" s="17" t="s">
        <v>517</v>
      </c>
      <c r="E413" s="10">
        <v>308.39999999999998</v>
      </c>
      <c r="F413" s="244"/>
    </row>
    <row r="414" spans="1:6" ht="18" customHeight="1">
      <c r="A414" s="181"/>
      <c r="B414" s="181"/>
      <c r="C414" s="290"/>
      <c r="D414" s="17" t="s">
        <v>518</v>
      </c>
      <c r="E414" s="10">
        <v>412.1</v>
      </c>
      <c r="F414" s="244"/>
    </row>
    <row r="415" spans="1:6" ht="17.100000000000001" customHeight="1">
      <c r="A415" s="181"/>
      <c r="B415" s="181"/>
      <c r="C415" s="290"/>
      <c r="D415" s="55" t="s">
        <v>534</v>
      </c>
      <c r="E415" s="10">
        <v>247</v>
      </c>
      <c r="F415" s="244"/>
    </row>
    <row r="416" spans="1:6" ht="20.45" customHeight="1">
      <c r="A416" s="181"/>
      <c r="B416" s="181"/>
      <c r="C416" s="290"/>
      <c r="D416" s="55" t="s">
        <v>537</v>
      </c>
      <c r="E416" s="10">
        <v>141.6</v>
      </c>
      <c r="F416" s="244"/>
    </row>
    <row r="417" spans="1:6" ht="30.95" customHeight="1">
      <c r="A417" s="181"/>
      <c r="B417" s="181"/>
      <c r="C417" s="290"/>
      <c r="D417" s="17" t="s">
        <v>538</v>
      </c>
      <c r="E417" s="10">
        <v>141.6</v>
      </c>
      <c r="F417" s="244"/>
    </row>
    <row r="418" spans="1:6" ht="21" customHeight="1">
      <c r="A418" s="181"/>
      <c r="B418" s="248" t="s">
        <v>529</v>
      </c>
      <c r="C418" s="286" t="s">
        <v>721</v>
      </c>
      <c r="D418" s="275">
        <f>E420+E421+E422+E423+E424+E425</f>
        <v>18943.699999999997</v>
      </c>
      <c r="E418" s="275">
        <v>1791.56019417476</v>
      </c>
      <c r="F418" s="244"/>
    </row>
    <row r="419" spans="1:6" ht="15" customHeight="1">
      <c r="A419" s="181"/>
      <c r="B419" s="249"/>
      <c r="C419" s="287"/>
      <c r="D419" s="244" t="s">
        <v>355</v>
      </c>
      <c r="E419" s="244">
        <v>1867.6199029126201</v>
      </c>
      <c r="F419" s="244"/>
    </row>
    <row r="420" spans="1:6" ht="15.75">
      <c r="A420" s="181"/>
      <c r="B420" s="249"/>
      <c r="C420" s="287"/>
      <c r="D420" s="17" t="s">
        <v>516</v>
      </c>
      <c r="E420" s="10">
        <v>3956</v>
      </c>
      <c r="F420" s="244"/>
    </row>
    <row r="421" spans="1:6" ht="15.75">
      <c r="A421" s="181"/>
      <c r="B421" s="249"/>
      <c r="C421" s="287"/>
      <c r="D421" s="17" t="s">
        <v>517</v>
      </c>
      <c r="E421" s="10">
        <v>3793.9</v>
      </c>
      <c r="F421" s="244"/>
    </row>
    <row r="422" spans="1:6" ht="15.75">
      <c r="A422" s="181"/>
      <c r="B422" s="249"/>
      <c r="C422" s="287"/>
      <c r="D422" s="17" t="s">
        <v>518</v>
      </c>
      <c r="E422" s="10">
        <v>4982</v>
      </c>
      <c r="F422" s="244"/>
    </row>
    <row r="423" spans="1:6" ht="15.75">
      <c r="A423" s="181"/>
      <c r="B423" s="249"/>
      <c r="C423" s="287"/>
      <c r="D423" s="55" t="s">
        <v>534</v>
      </c>
      <c r="E423" s="10">
        <v>2908.2</v>
      </c>
      <c r="F423" s="244"/>
    </row>
    <row r="424" spans="1:6" ht="15.75">
      <c r="A424" s="181"/>
      <c r="B424" s="249"/>
      <c r="C424" s="287"/>
      <c r="D424" s="55" t="s">
        <v>537</v>
      </c>
      <c r="E424" s="10">
        <v>1650.3</v>
      </c>
      <c r="F424" s="244"/>
    </row>
    <row r="425" spans="1:6" ht="17.100000000000001" customHeight="1">
      <c r="A425" s="181"/>
      <c r="B425" s="250"/>
      <c r="C425" s="287"/>
      <c r="D425" s="17" t="s">
        <v>538</v>
      </c>
      <c r="E425" s="10">
        <v>1653.3</v>
      </c>
      <c r="F425" s="244"/>
    </row>
    <row r="426" spans="1:6" ht="23.1" customHeight="1">
      <c r="A426" s="181"/>
      <c r="B426" s="181" t="s">
        <v>543</v>
      </c>
      <c r="C426" s="287"/>
      <c r="D426" s="275">
        <f>E428+E429+E430+E431+E432+E433</f>
        <v>2579.6</v>
      </c>
      <c r="E426" s="275">
        <v>2171.85873786406</v>
      </c>
      <c r="F426" s="244"/>
    </row>
    <row r="427" spans="1:6">
      <c r="A427" s="181"/>
      <c r="B427" s="181"/>
      <c r="C427" s="287"/>
      <c r="D427" s="244" t="s">
        <v>355</v>
      </c>
      <c r="E427" s="244">
        <v>2247.9184466019201</v>
      </c>
      <c r="F427" s="244"/>
    </row>
    <row r="428" spans="1:6" ht="15.75">
      <c r="A428" s="181"/>
      <c r="B428" s="181"/>
      <c r="C428" s="287"/>
      <c r="D428" s="17" t="s">
        <v>516</v>
      </c>
      <c r="E428" s="17">
        <v>833.8</v>
      </c>
      <c r="F428" s="244"/>
    </row>
    <row r="429" spans="1:6" ht="15.75">
      <c r="A429" s="181"/>
      <c r="B429" s="181"/>
      <c r="C429" s="287"/>
      <c r="D429" s="17" t="s">
        <v>517</v>
      </c>
      <c r="E429" s="10">
        <v>420.4</v>
      </c>
      <c r="F429" s="244"/>
    </row>
    <row r="430" spans="1:6" ht="15.75">
      <c r="A430" s="181"/>
      <c r="B430" s="181"/>
      <c r="C430" s="287"/>
      <c r="D430" s="17" t="s">
        <v>518</v>
      </c>
      <c r="E430" s="10">
        <v>492.8</v>
      </c>
      <c r="F430" s="244"/>
    </row>
    <row r="431" spans="1:6" ht="15.75">
      <c r="A431" s="181"/>
      <c r="B431" s="181"/>
      <c r="C431" s="287"/>
      <c r="D431" s="55" t="s">
        <v>534</v>
      </c>
      <c r="E431" s="10">
        <v>373.5</v>
      </c>
      <c r="F431" s="244"/>
    </row>
    <row r="432" spans="1:6" ht="15.75">
      <c r="A432" s="181"/>
      <c r="B432" s="181"/>
      <c r="C432" s="287"/>
      <c r="D432" s="55" t="s">
        <v>537</v>
      </c>
      <c r="E432" s="10">
        <v>231.1</v>
      </c>
      <c r="F432" s="244"/>
    </row>
    <row r="433" spans="1:6" ht="36" customHeight="1">
      <c r="A433" s="181"/>
      <c r="B433" s="181"/>
      <c r="C433" s="288"/>
      <c r="D433" s="17" t="s">
        <v>538</v>
      </c>
      <c r="E433" s="10">
        <v>228</v>
      </c>
      <c r="F433" s="244"/>
    </row>
    <row r="434" spans="1:6" ht="159.75" customHeight="1">
      <c r="A434" s="181" t="s">
        <v>569</v>
      </c>
      <c r="B434" s="289" t="s">
        <v>570</v>
      </c>
      <c r="C434" s="289"/>
      <c r="D434" s="289"/>
      <c r="E434" s="289"/>
      <c r="F434" s="244" t="s">
        <v>513</v>
      </c>
    </row>
    <row r="435" spans="1:6" ht="24" customHeight="1">
      <c r="A435" s="181"/>
      <c r="B435" s="181" t="s">
        <v>511</v>
      </c>
      <c r="C435" s="290" t="s">
        <v>568</v>
      </c>
      <c r="D435" s="275">
        <f>E437+E438+E439+E440+E441+E442</f>
        <v>499.5</v>
      </c>
      <c r="E435" s="275"/>
      <c r="F435" s="244"/>
    </row>
    <row r="436" spans="1:6" ht="15.6" customHeight="1">
      <c r="A436" s="181"/>
      <c r="B436" s="181"/>
      <c r="C436" s="290"/>
      <c r="D436" s="244" t="s">
        <v>355</v>
      </c>
      <c r="E436" s="244"/>
      <c r="F436" s="244"/>
    </row>
    <row r="437" spans="1:6" ht="18.95" customHeight="1">
      <c r="A437" s="181"/>
      <c r="B437" s="181"/>
      <c r="C437" s="290"/>
      <c r="D437" s="17" t="s">
        <v>516</v>
      </c>
      <c r="E437" s="10">
        <v>499.5</v>
      </c>
      <c r="F437" s="244"/>
    </row>
    <row r="438" spans="1:6" ht="18.95" customHeight="1">
      <c r="A438" s="181"/>
      <c r="B438" s="181"/>
      <c r="C438" s="290"/>
      <c r="D438" s="17" t="s">
        <v>517</v>
      </c>
      <c r="E438" s="10">
        <v>0</v>
      </c>
      <c r="F438" s="244"/>
    </row>
    <row r="439" spans="1:6" ht="17.100000000000001" customHeight="1">
      <c r="A439" s="181"/>
      <c r="B439" s="181"/>
      <c r="C439" s="290"/>
      <c r="D439" s="17" t="s">
        <v>518</v>
      </c>
      <c r="E439" s="10">
        <v>0</v>
      </c>
      <c r="F439" s="244"/>
    </row>
    <row r="440" spans="1:6" ht="15.6" customHeight="1">
      <c r="A440" s="181"/>
      <c r="B440" s="181"/>
      <c r="C440" s="290"/>
      <c r="D440" s="55" t="s">
        <v>534</v>
      </c>
      <c r="E440" s="10">
        <v>0</v>
      </c>
      <c r="F440" s="244"/>
    </row>
    <row r="441" spans="1:6" ht="18.95" customHeight="1">
      <c r="A441" s="181"/>
      <c r="B441" s="181"/>
      <c r="C441" s="290"/>
      <c r="D441" s="55" t="s">
        <v>537</v>
      </c>
      <c r="E441" s="10">
        <v>0</v>
      </c>
      <c r="F441" s="244"/>
    </row>
    <row r="442" spans="1:6" ht="40.5" customHeight="1">
      <c r="A442" s="181"/>
      <c r="B442" s="181"/>
      <c r="C442" s="290"/>
      <c r="D442" s="17" t="s">
        <v>538</v>
      </c>
      <c r="E442" s="10">
        <v>0</v>
      </c>
      <c r="F442" s="244"/>
    </row>
    <row r="443" spans="1:6" ht="25.5" customHeight="1">
      <c r="A443" s="181"/>
      <c r="B443" s="181" t="s">
        <v>529</v>
      </c>
      <c r="C443" s="291" t="s">
        <v>573</v>
      </c>
      <c r="D443" s="275">
        <f>E445+E446+E447+E448+E449+E450</f>
        <v>9488.7999999999993</v>
      </c>
      <c r="E443" s="275">
        <v>884.03376284979299</v>
      </c>
      <c r="F443" s="244"/>
    </row>
    <row r="444" spans="1:6" ht="17.45" customHeight="1">
      <c r="A444" s="181"/>
      <c r="B444" s="181"/>
      <c r="C444" s="291"/>
      <c r="D444" s="244" t="s">
        <v>355</v>
      </c>
      <c r="E444" s="244">
        <v>862.53567747001</v>
      </c>
      <c r="F444" s="244"/>
    </row>
    <row r="445" spans="1:6" ht="18.600000000000001" customHeight="1">
      <c r="A445" s="181"/>
      <c r="B445" s="181"/>
      <c r="C445" s="291"/>
      <c r="D445" s="17" t="s">
        <v>516</v>
      </c>
      <c r="E445" s="10">
        <v>9488.7999999999993</v>
      </c>
      <c r="F445" s="244"/>
    </row>
    <row r="446" spans="1:6" ht="18.95" customHeight="1">
      <c r="A446" s="181"/>
      <c r="B446" s="181"/>
      <c r="C446" s="291"/>
      <c r="D446" s="17" t="s">
        <v>517</v>
      </c>
      <c r="E446" s="10">
        <v>0</v>
      </c>
      <c r="F446" s="244"/>
    </row>
    <row r="447" spans="1:6" ht="18.95" customHeight="1">
      <c r="A447" s="181"/>
      <c r="B447" s="181"/>
      <c r="C447" s="291"/>
      <c r="D447" s="55" t="s">
        <v>518</v>
      </c>
      <c r="E447" s="10">
        <v>0</v>
      </c>
      <c r="F447" s="244"/>
    </row>
    <row r="448" spans="1:6" ht="16.5" customHeight="1">
      <c r="A448" s="181"/>
      <c r="B448" s="181"/>
      <c r="C448" s="291"/>
      <c r="D448" s="55" t="s">
        <v>534</v>
      </c>
      <c r="E448" s="10">
        <v>0</v>
      </c>
      <c r="F448" s="244"/>
    </row>
    <row r="449" spans="1:6" ht="19.5" customHeight="1">
      <c r="A449" s="181"/>
      <c r="B449" s="181"/>
      <c r="C449" s="291"/>
      <c r="D449" s="55" t="s">
        <v>537</v>
      </c>
      <c r="E449" s="10">
        <v>0</v>
      </c>
      <c r="F449" s="244"/>
    </row>
    <row r="450" spans="1:6" ht="18.95" customHeight="1">
      <c r="A450" s="181"/>
      <c r="B450" s="181"/>
      <c r="C450" s="291"/>
      <c r="D450" s="17" t="s">
        <v>538</v>
      </c>
      <c r="E450" s="10">
        <v>0</v>
      </c>
      <c r="F450" s="244"/>
    </row>
    <row r="451" spans="1:6" ht="22.5" customHeight="1">
      <c r="A451" s="248" t="s">
        <v>574</v>
      </c>
      <c r="B451" s="181" t="s">
        <v>511</v>
      </c>
      <c r="C451" s="181" t="s">
        <v>575</v>
      </c>
      <c r="D451" s="275">
        <f>E453+E454+E455+E4539+E457</f>
        <v>15515.400000000001</v>
      </c>
      <c r="E451" s="275"/>
      <c r="F451" s="241" t="s">
        <v>513</v>
      </c>
    </row>
    <row r="452" spans="1:6" ht="15.75">
      <c r="A452" s="249"/>
      <c r="B452" s="181"/>
      <c r="C452" s="181"/>
      <c r="D452" s="244" t="s">
        <v>355</v>
      </c>
      <c r="E452" s="244"/>
      <c r="F452" s="254"/>
    </row>
    <row r="453" spans="1:6" ht="15.75">
      <c r="A453" s="249"/>
      <c r="B453" s="181"/>
      <c r="C453" s="181"/>
      <c r="D453" s="17" t="s">
        <v>517</v>
      </c>
      <c r="E453" s="10">
        <v>7025</v>
      </c>
      <c r="F453" s="254"/>
    </row>
    <row r="454" spans="1:6" ht="15.75">
      <c r="A454" s="249"/>
      <c r="B454" s="181"/>
      <c r="C454" s="181"/>
      <c r="D454" s="17" t="s">
        <v>518</v>
      </c>
      <c r="E454" s="10">
        <v>7372.7</v>
      </c>
      <c r="F454" s="254"/>
    </row>
    <row r="455" spans="1:6" ht="15.75">
      <c r="A455" s="249"/>
      <c r="B455" s="181"/>
      <c r="C455" s="181"/>
      <c r="D455" s="55" t="s">
        <v>534</v>
      </c>
      <c r="E455" s="10">
        <v>1117.7</v>
      </c>
      <c r="F455" s="254"/>
    </row>
    <row r="456" spans="1:6" ht="15.75">
      <c r="A456" s="249"/>
      <c r="B456" s="181"/>
      <c r="C456" s="181"/>
      <c r="D456" s="55" t="s">
        <v>537</v>
      </c>
      <c r="E456" s="10">
        <v>0</v>
      </c>
      <c r="F456" s="254"/>
    </row>
    <row r="457" spans="1:6" ht="15.75">
      <c r="A457" s="249"/>
      <c r="B457" s="181"/>
      <c r="C457" s="181"/>
      <c r="D457" s="17" t="s">
        <v>538</v>
      </c>
      <c r="E457" s="10">
        <v>0</v>
      </c>
      <c r="F457" s="254"/>
    </row>
    <row r="458" spans="1:6" ht="20.25" customHeight="1">
      <c r="A458" s="249"/>
      <c r="B458" s="181" t="s">
        <v>529</v>
      </c>
      <c r="C458" s="181" t="s">
        <v>575</v>
      </c>
      <c r="D458" s="275">
        <f>E460+E461+E462+E463+E464</f>
        <v>12760.1</v>
      </c>
      <c r="E458" s="275"/>
      <c r="F458" s="254"/>
    </row>
    <row r="459" spans="1:6" ht="15" customHeight="1">
      <c r="A459" s="249"/>
      <c r="B459" s="181"/>
      <c r="C459" s="181"/>
      <c r="D459" s="244" t="s">
        <v>355</v>
      </c>
      <c r="E459" s="244"/>
      <c r="F459" s="254"/>
    </row>
    <row r="460" spans="1:6" ht="15" customHeight="1">
      <c r="A460" s="249"/>
      <c r="B460" s="181"/>
      <c r="C460" s="181"/>
      <c r="D460" s="17" t="s">
        <v>517</v>
      </c>
      <c r="E460" s="10">
        <v>1150</v>
      </c>
      <c r="F460" s="254"/>
    </row>
    <row r="461" spans="1:6" ht="15" customHeight="1">
      <c r="A461" s="249"/>
      <c r="B461" s="181"/>
      <c r="C461" s="181"/>
      <c r="D461" s="17" t="s">
        <v>518</v>
      </c>
      <c r="E461" s="10">
        <v>6275</v>
      </c>
      <c r="F461" s="254"/>
    </row>
    <row r="462" spans="1:6" ht="15" customHeight="1">
      <c r="A462" s="249"/>
      <c r="B462" s="181"/>
      <c r="C462" s="181"/>
      <c r="D462" s="55" t="s">
        <v>534</v>
      </c>
      <c r="E462" s="10">
        <v>5335.1</v>
      </c>
      <c r="F462" s="254"/>
    </row>
    <row r="463" spans="1:6" ht="15" customHeight="1">
      <c r="A463" s="249"/>
      <c r="B463" s="181"/>
      <c r="C463" s="181"/>
      <c r="D463" s="55" t="s">
        <v>537</v>
      </c>
      <c r="E463" s="10">
        <v>0</v>
      </c>
      <c r="F463" s="254"/>
    </row>
    <row r="464" spans="1:6" ht="15" customHeight="1">
      <c r="A464" s="249"/>
      <c r="B464" s="181"/>
      <c r="C464" s="181"/>
      <c r="D464" s="17" t="s">
        <v>538</v>
      </c>
      <c r="E464" s="10">
        <v>0</v>
      </c>
      <c r="F464" s="254"/>
    </row>
    <row r="465" spans="1:6" ht="22.5" customHeight="1">
      <c r="A465" s="249"/>
      <c r="B465" s="181" t="s">
        <v>576</v>
      </c>
      <c r="C465" s="181" t="s">
        <v>575</v>
      </c>
      <c r="D465" s="275">
        <f>E467+E468+E469+E470+E471</f>
        <v>27084.9</v>
      </c>
      <c r="E465" s="275"/>
      <c r="F465" s="254"/>
    </row>
    <row r="466" spans="1:6" ht="15.75">
      <c r="A466" s="249"/>
      <c r="B466" s="181"/>
      <c r="C466" s="181"/>
      <c r="D466" s="244" t="s">
        <v>355</v>
      </c>
      <c r="E466" s="244"/>
      <c r="F466" s="254"/>
    </row>
    <row r="467" spans="1:6" ht="15.75">
      <c r="A467" s="249"/>
      <c r="B467" s="181"/>
      <c r="C467" s="181"/>
      <c r="D467" s="17" t="s">
        <v>517</v>
      </c>
      <c r="E467" s="10">
        <v>16221.5</v>
      </c>
      <c r="F467" s="254"/>
    </row>
    <row r="468" spans="1:6" ht="15.75">
      <c r="A468" s="249"/>
      <c r="B468" s="181"/>
      <c r="C468" s="181"/>
      <c r="D468" s="17" t="s">
        <v>518</v>
      </c>
      <c r="E468" s="10">
        <v>10863.4</v>
      </c>
      <c r="F468" s="254"/>
    </row>
    <row r="469" spans="1:6" ht="15.75">
      <c r="A469" s="249"/>
      <c r="B469" s="181"/>
      <c r="C469" s="181"/>
      <c r="D469" s="55" t="s">
        <v>534</v>
      </c>
      <c r="E469" s="10">
        <v>0</v>
      </c>
      <c r="F469" s="254"/>
    </row>
    <row r="470" spans="1:6" ht="15.75">
      <c r="A470" s="249"/>
      <c r="B470" s="181"/>
      <c r="C470" s="181"/>
      <c r="D470" s="55" t="s">
        <v>537</v>
      </c>
      <c r="E470" s="10">
        <v>0</v>
      </c>
      <c r="F470" s="254"/>
    </row>
    <row r="471" spans="1:6" ht="15.75">
      <c r="A471" s="250"/>
      <c r="B471" s="181"/>
      <c r="C471" s="181"/>
      <c r="D471" s="17" t="s">
        <v>538</v>
      </c>
      <c r="E471" s="10">
        <v>0</v>
      </c>
      <c r="F471" s="242"/>
    </row>
    <row r="472" spans="1:6" ht="20.45" customHeight="1">
      <c r="A472" s="248" t="s">
        <v>770</v>
      </c>
      <c r="B472" s="181" t="s">
        <v>511</v>
      </c>
      <c r="C472" s="181" t="s">
        <v>577</v>
      </c>
      <c r="D472" s="275">
        <f>E474+E475+E476+E477+E478</f>
        <v>0</v>
      </c>
      <c r="E472" s="275"/>
      <c r="F472" s="241" t="s">
        <v>513</v>
      </c>
    </row>
    <row r="473" spans="1:6" ht="15.75">
      <c r="A473" s="249"/>
      <c r="B473" s="181"/>
      <c r="C473" s="181"/>
      <c r="D473" s="244" t="s">
        <v>355</v>
      </c>
      <c r="E473" s="244"/>
      <c r="F473" s="254"/>
    </row>
    <row r="474" spans="1:6" ht="15.75">
      <c r="A474" s="249"/>
      <c r="B474" s="181"/>
      <c r="C474" s="181"/>
      <c r="D474" s="17" t="s">
        <v>517</v>
      </c>
      <c r="E474" s="10">
        <v>0</v>
      </c>
      <c r="F474" s="254"/>
    </row>
    <row r="475" spans="1:6" ht="15.75">
      <c r="A475" s="249"/>
      <c r="B475" s="181"/>
      <c r="C475" s="181"/>
      <c r="D475" s="17" t="s">
        <v>518</v>
      </c>
      <c r="E475" s="10">
        <v>0</v>
      </c>
      <c r="F475" s="254"/>
    </row>
    <row r="476" spans="1:6" ht="15.75">
      <c r="A476" s="249"/>
      <c r="B476" s="181"/>
      <c r="C476" s="181"/>
      <c r="D476" s="55" t="s">
        <v>534</v>
      </c>
      <c r="E476" s="10">
        <v>0</v>
      </c>
      <c r="F476" s="254"/>
    </row>
    <row r="477" spans="1:6" ht="15.75">
      <c r="A477" s="249"/>
      <c r="B477" s="181"/>
      <c r="C477" s="181"/>
      <c r="D477" s="55" t="s">
        <v>537</v>
      </c>
      <c r="E477" s="10">
        <v>0</v>
      </c>
      <c r="F477" s="254"/>
    </row>
    <row r="478" spans="1:6" ht="15.75">
      <c r="A478" s="249"/>
      <c r="B478" s="181"/>
      <c r="C478" s="181"/>
      <c r="D478" s="55" t="s">
        <v>538</v>
      </c>
      <c r="E478" s="10">
        <v>0</v>
      </c>
      <c r="F478" s="254"/>
    </row>
    <row r="479" spans="1:6" ht="22.5" customHeight="1">
      <c r="A479" s="249"/>
      <c r="B479" s="181" t="s">
        <v>529</v>
      </c>
      <c r="C479" s="181" t="s">
        <v>577</v>
      </c>
      <c r="D479" s="275">
        <f>E483+E481+E482</f>
        <v>0</v>
      </c>
      <c r="E479" s="275">
        <v>4303.0474358974398</v>
      </c>
      <c r="F479" s="254"/>
    </row>
    <row r="480" spans="1:6" ht="15" customHeight="1">
      <c r="A480" s="249"/>
      <c r="B480" s="181"/>
      <c r="C480" s="181"/>
      <c r="D480" s="244" t="s">
        <v>355</v>
      </c>
      <c r="E480" s="244">
        <v>4409.94551282051</v>
      </c>
      <c r="F480" s="254"/>
    </row>
    <row r="481" spans="1:6" ht="15.75">
      <c r="A481" s="249"/>
      <c r="B481" s="181"/>
      <c r="C481" s="181"/>
      <c r="D481" s="17" t="s">
        <v>517</v>
      </c>
      <c r="E481" s="10">
        <v>0</v>
      </c>
      <c r="F481" s="254"/>
    </row>
    <row r="482" spans="1:6" ht="15.75">
      <c r="A482" s="249"/>
      <c r="B482" s="181"/>
      <c r="C482" s="181"/>
      <c r="D482" s="17" t="s">
        <v>518</v>
      </c>
      <c r="E482" s="10">
        <v>0</v>
      </c>
      <c r="F482" s="254"/>
    </row>
    <row r="483" spans="1:6" ht="15.75">
      <c r="A483" s="249"/>
      <c r="B483" s="181"/>
      <c r="C483" s="181"/>
      <c r="D483" s="17" t="s">
        <v>534</v>
      </c>
      <c r="E483" s="10">
        <v>0</v>
      </c>
      <c r="F483" s="254"/>
    </row>
    <row r="484" spans="1:6" ht="24" customHeight="1">
      <c r="A484" s="249"/>
      <c r="B484" s="181" t="s">
        <v>576</v>
      </c>
      <c r="C484" s="181" t="s">
        <v>577</v>
      </c>
      <c r="D484" s="275">
        <f>E488+E486+E487</f>
        <v>0</v>
      </c>
      <c r="E484" s="275">
        <v>4837.53782051283</v>
      </c>
      <c r="F484" s="254"/>
    </row>
    <row r="485" spans="1:6">
      <c r="A485" s="249"/>
      <c r="B485" s="181"/>
      <c r="C485" s="181"/>
      <c r="D485" s="244" t="s">
        <v>355</v>
      </c>
      <c r="E485" s="244">
        <v>4944.4358974358902</v>
      </c>
      <c r="F485" s="254"/>
    </row>
    <row r="486" spans="1:6" ht="15.75">
      <c r="A486" s="249"/>
      <c r="B486" s="181"/>
      <c r="C486" s="181"/>
      <c r="D486" s="17" t="s">
        <v>517</v>
      </c>
      <c r="E486" s="10">
        <v>0</v>
      </c>
      <c r="F486" s="254"/>
    </row>
    <row r="487" spans="1:6" ht="15.75">
      <c r="A487" s="249"/>
      <c r="B487" s="181"/>
      <c r="C487" s="181"/>
      <c r="D487" s="17" t="s">
        <v>518</v>
      </c>
      <c r="E487" s="10">
        <v>0</v>
      </c>
      <c r="F487" s="254"/>
    </row>
    <row r="488" spans="1:6" ht="15.75">
      <c r="A488" s="250"/>
      <c r="B488" s="181"/>
      <c r="C488" s="181"/>
      <c r="D488" s="17" t="s">
        <v>534</v>
      </c>
      <c r="E488" s="10">
        <v>0</v>
      </c>
      <c r="F488" s="242"/>
    </row>
    <row r="489" spans="1:6" ht="25.5" customHeight="1">
      <c r="A489" s="248" t="s">
        <v>769</v>
      </c>
      <c r="B489" s="181" t="s">
        <v>511</v>
      </c>
      <c r="C489" s="181" t="s">
        <v>577</v>
      </c>
      <c r="D489" s="275">
        <f>E491+E492+E493+E494+E495</f>
        <v>2261.5</v>
      </c>
      <c r="E489" s="275"/>
      <c r="F489" s="241" t="s">
        <v>513</v>
      </c>
    </row>
    <row r="490" spans="1:6" ht="15.75">
      <c r="A490" s="249"/>
      <c r="B490" s="181"/>
      <c r="C490" s="181"/>
      <c r="D490" s="244" t="s">
        <v>355</v>
      </c>
      <c r="E490" s="244"/>
      <c r="F490" s="254"/>
    </row>
    <row r="491" spans="1:6" ht="15.75">
      <c r="A491" s="249"/>
      <c r="B491" s="181"/>
      <c r="C491" s="181"/>
      <c r="D491" s="17" t="s">
        <v>517</v>
      </c>
      <c r="E491" s="10">
        <v>0</v>
      </c>
      <c r="F491" s="254"/>
    </row>
    <row r="492" spans="1:6" ht="15.75">
      <c r="A492" s="249"/>
      <c r="B492" s="181"/>
      <c r="C492" s="181"/>
      <c r="D492" s="17" t="s">
        <v>518</v>
      </c>
      <c r="E492" s="10">
        <v>1061.7</v>
      </c>
      <c r="F492" s="254"/>
    </row>
    <row r="493" spans="1:6" ht="15.75">
      <c r="A493" s="249"/>
      <c r="B493" s="181"/>
      <c r="C493" s="181"/>
      <c r="D493" s="55" t="s">
        <v>534</v>
      </c>
      <c r="E493" s="10">
        <v>1199.8</v>
      </c>
      <c r="F493" s="254"/>
    </row>
    <row r="494" spans="1:6" ht="15.75">
      <c r="A494" s="249"/>
      <c r="B494" s="181"/>
      <c r="C494" s="181"/>
      <c r="D494" s="55" t="s">
        <v>537</v>
      </c>
      <c r="E494" s="10">
        <v>0</v>
      </c>
      <c r="F494" s="254"/>
    </row>
    <row r="495" spans="1:6" ht="15.75">
      <c r="A495" s="249"/>
      <c r="B495" s="181"/>
      <c r="C495" s="181"/>
      <c r="D495" s="17" t="s">
        <v>538</v>
      </c>
      <c r="E495" s="10">
        <v>0</v>
      </c>
      <c r="F495" s="254"/>
    </row>
    <row r="496" spans="1:6" ht="52.5" customHeight="1">
      <c r="A496" s="249"/>
      <c r="B496" s="28" t="s">
        <v>529</v>
      </c>
      <c r="C496" s="28" t="s">
        <v>577</v>
      </c>
      <c r="D496" s="275">
        <v>0</v>
      </c>
      <c r="E496" s="275">
        <v>4303.0474358974398</v>
      </c>
      <c r="F496" s="254"/>
    </row>
    <row r="497" spans="1:6" ht="15.75">
      <c r="A497" s="248" t="s">
        <v>771</v>
      </c>
      <c r="B497" s="181" t="s">
        <v>511</v>
      </c>
      <c r="C497" s="181" t="s">
        <v>512</v>
      </c>
      <c r="D497" s="275">
        <f>E499+E500+E501+E502</f>
        <v>0</v>
      </c>
      <c r="E497" s="275"/>
      <c r="F497" s="241" t="s">
        <v>513</v>
      </c>
    </row>
    <row r="498" spans="1:6" ht="15.75">
      <c r="A498" s="249"/>
      <c r="B498" s="181"/>
      <c r="C498" s="181"/>
      <c r="D498" s="244" t="s">
        <v>355</v>
      </c>
      <c r="E498" s="244"/>
      <c r="F498" s="254"/>
    </row>
    <row r="499" spans="1:6" ht="15.75">
      <c r="A499" s="249"/>
      <c r="B499" s="181"/>
      <c r="C499" s="181"/>
      <c r="D499" s="17" t="s">
        <v>517</v>
      </c>
      <c r="E499" s="10">
        <v>0</v>
      </c>
      <c r="F499" s="254"/>
    </row>
    <row r="500" spans="1:6" ht="12" customHeight="1">
      <c r="A500" s="249"/>
      <c r="B500" s="181"/>
      <c r="C500" s="181"/>
      <c r="D500" s="17" t="s">
        <v>518</v>
      </c>
      <c r="E500" s="10">
        <v>0</v>
      </c>
      <c r="F500" s="254"/>
    </row>
    <row r="501" spans="1:6" ht="15.75">
      <c r="A501" s="249"/>
      <c r="B501" s="181"/>
      <c r="C501" s="181"/>
      <c r="D501" s="55" t="s">
        <v>534</v>
      </c>
      <c r="E501" s="10">
        <v>0</v>
      </c>
      <c r="F501" s="254"/>
    </row>
    <row r="502" spans="1:6" ht="15.75">
      <c r="A502" s="249"/>
      <c r="B502" s="181"/>
      <c r="C502" s="181"/>
      <c r="D502" s="55" t="s">
        <v>537</v>
      </c>
      <c r="E502" s="10">
        <v>0</v>
      </c>
      <c r="F502" s="254"/>
    </row>
    <row r="503" spans="1:6" ht="32.25" customHeight="1">
      <c r="A503" s="249"/>
      <c r="B503" s="28" t="s">
        <v>529</v>
      </c>
      <c r="C503" s="28" t="s">
        <v>512</v>
      </c>
      <c r="D503" s="275">
        <v>0</v>
      </c>
      <c r="E503" s="275">
        <v>4303.0474358974398</v>
      </c>
      <c r="F503" s="254"/>
    </row>
    <row r="504" spans="1:6" ht="50.45" customHeight="1">
      <c r="A504" s="249"/>
      <c r="B504" s="28" t="s">
        <v>576</v>
      </c>
      <c r="C504" s="28" t="s">
        <v>512</v>
      </c>
      <c r="D504" s="275">
        <v>0</v>
      </c>
      <c r="E504" s="275">
        <v>4837.53782051283</v>
      </c>
      <c r="F504" s="254"/>
    </row>
    <row r="505" spans="1:6" ht="40.5" customHeight="1" thickBot="1">
      <c r="A505" s="180" t="s">
        <v>578</v>
      </c>
      <c r="B505" s="180"/>
      <c r="C505" s="180"/>
      <c r="D505" s="180"/>
      <c r="E505" s="180"/>
      <c r="F505" s="180"/>
    </row>
    <row r="506" spans="1:6" ht="99.95" customHeight="1" thickBot="1">
      <c r="A506" s="90" t="s">
        <v>712</v>
      </c>
      <c r="B506" s="92" t="s">
        <v>593</v>
      </c>
      <c r="C506" s="92" t="s">
        <v>594</v>
      </c>
      <c r="D506" s="279" t="s">
        <v>713</v>
      </c>
      <c r="E506" s="280"/>
      <c r="F506" s="92" t="s">
        <v>596</v>
      </c>
    </row>
    <row r="507" spans="1:6" ht="48.95" customHeight="1" thickBot="1">
      <c r="A507" s="83" t="s">
        <v>722</v>
      </c>
      <c r="B507" s="82"/>
      <c r="C507" s="53"/>
      <c r="D507" s="281">
        <f>D508</f>
        <v>170240.2</v>
      </c>
      <c r="E507" s="200"/>
      <c r="F507" s="95"/>
    </row>
    <row r="508" spans="1:6" ht="15.75">
      <c r="A508" s="248" t="s">
        <v>579</v>
      </c>
      <c r="B508" s="248" t="s">
        <v>511</v>
      </c>
      <c r="C508" s="181" t="s">
        <v>580</v>
      </c>
      <c r="D508" s="282">
        <f>E510+E511+E512+E513+E514+E515</f>
        <v>170240.2</v>
      </c>
      <c r="E508" s="283"/>
      <c r="F508" s="241" t="s">
        <v>513</v>
      </c>
    </row>
    <row r="509" spans="1:6" ht="15.75">
      <c r="A509" s="249"/>
      <c r="B509" s="249"/>
      <c r="C509" s="181"/>
      <c r="D509" s="268" t="s">
        <v>355</v>
      </c>
      <c r="E509" s="270"/>
      <c r="F509" s="254"/>
    </row>
    <row r="510" spans="1:6" ht="15.75">
      <c r="A510" s="249"/>
      <c r="B510" s="249"/>
      <c r="C510" s="181"/>
      <c r="D510" s="17" t="s">
        <v>516</v>
      </c>
      <c r="E510" s="10">
        <v>21246.799999999999</v>
      </c>
      <c r="F510" s="254"/>
    </row>
    <row r="511" spans="1:6" ht="15.75">
      <c r="A511" s="249"/>
      <c r="B511" s="249"/>
      <c r="C511" s="181"/>
      <c r="D511" s="17" t="s">
        <v>517</v>
      </c>
      <c r="E511" s="10">
        <v>22739.1</v>
      </c>
      <c r="F511" s="254"/>
    </row>
    <row r="512" spans="1:6" ht="15.75">
      <c r="A512" s="249"/>
      <c r="B512" s="249"/>
      <c r="C512" s="181"/>
      <c r="D512" s="17" t="s">
        <v>518</v>
      </c>
      <c r="E512" s="10">
        <v>29869</v>
      </c>
      <c r="F512" s="254"/>
    </row>
    <row r="513" spans="1:6" ht="15.75">
      <c r="A513" s="249"/>
      <c r="B513" s="249"/>
      <c r="C513" s="181"/>
      <c r="D513" s="55" t="s">
        <v>534</v>
      </c>
      <c r="E513" s="10">
        <v>34560.300000000003</v>
      </c>
      <c r="F513" s="254"/>
    </row>
    <row r="514" spans="1:6" ht="15.75">
      <c r="A514" s="249"/>
      <c r="B514" s="249"/>
      <c r="C514" s="181"/>
      <c r="D514" s="55" t="s">
        <v>537</v>
      </c>
      <c r="E514" s="10">
        <v>28118.799999999999</v>
      </c>
      <c r="F514" s="254"/>
    </row>
    <row r="515" spans="1:6" ht="15.75">
      <c r="A515" s="249"/>
      <c r="B515" s="250"/>
      <c r="C515" s="181"/>
      <c r="D515" s="55" t="s">
        <v>538</v>
      </c>
      <c r="E515" s="10">
        <v>33706.199999999997</v>
      </c>
      <c r="F515" s="254"/>
    </row>
    <row r="516" spans="1:6" ht="48" customHeight="1">
      <c r="A516" s="250"/>
      <c r="B516" s="28" t="s">
        <v>529</v>
      </c>
      <c r="C516" s="34" t="s">
        <v>580</v>
      </c>
      <c r="D516" s="284">
        <v>0</v>
      </c>
      <c r="E516" s="285"/>
      <c r="F516" s="242"/>
    </row>
    <row r="517" spans="1:6" ht="63.75" customHeight="1" thickBot="1">
      <c r="A517" s="180" t="s">
        <v>581</v>
      </c>
      <c r="B517" s="180"/>
      <c r="C517" s="180"/>
      <c r="D517" s="180"/>
      <c r="E517" s="180"/>
      <c r="F517" s="180"/>
    </row>
    <row r="518" spans="1:6" ht="108.95" customHeight="1" thickBot="1">
      <c r="A518" s="90" t="s">
        <v>712</v>
      </c>
      <c r="B518" s="92" t="s">
        <v>593</v>
      </c>
      <c r="C518" s="92" t="s">
        <v>594</v>
      </c>
      <c r="D518" s="279" t="s">
        <v>713</v>
      </c>
      <c r="E518" s="280"/>
      <c r="F518" s="92" t="s">
        <v>596</v>
      </c>
    </row>
    <row r="519" spans="1:6" ht="107.1" customHeight="1">
      <c r="A519" s="69" t="s">
        <v>723</v>
      </c>
      <c r="B519" s="53"/>
      <c r="C519" s="82"/>
      <c r="D519" s="281">
        <v>54263.7</v>
      </c>
      <c r="E519" s="200"/>
      <c r="F519" s="96"/>
    </row>
    <row r="520" spans="1:6" ht="27" customHeight="1">
      <c r="A520" s="181" t="s">
        <v>582</v>
      </c>
      <c r="B520" s="248" t="s">
        <v>511</v>
      </c>
      <c r="C520" s="276" t="s">
        <v>583</v>
      </c>
      <c r="D520" s="275">
        <f>E522+E523</f>
        <v>5212.7</v>
      </c>
      <c r="E520" s="275"/>
      <c r="F520" s="241" t="s">
        <v>513</v>
      </c>
    </row>
    <row r="521" spans="1:6" ht="17.100000000000001" customHeight="1">
      <c r="A521" s="181"/>
      <c r="B521" s="249"/>
      <c r="C521" s="277"/>
      <c r="D521" s="244" t="s">
        <v>355</v>
      </c>
      <c r="E521" s="244"/>
      <c r="F521" s="254"/>
    </row>
    <row r="522" spans="1:6" ht="24" customHeight="1">
      <c r="A522" s="181"/>
      <c r="B522" s="249"/>
      <c r="C522" s="277"/>
      <c r="D522" s="17" t="s">
        <v>516</v>
      </c>
      <c r="E522" s="10">
        <v>5212.7</v>
      </c>
      <c r="F522" s="254"/>
    </row>
    <row r="523" spans="1:6" ht="18.95" customHeight="1">
      <c r="A523" s="181"/>
      <c r="B523" s="250"/>
      <c r="C523" s="277"/>
      <c r="D523" s="17" t="s">
        <v>517</v>
      </c>
      <c r="E523" s="10">
        <v>0</v>
      </c>
      <c r="F523" s="254"/>
    </row>
    <row r="524" spans="1:6" ht="24.6" customHeight="1">
      <c r="A524" s="181"/>
      <c r="B524" s="181" t="s">
        <v>529</v>
      </c>
      <c r="C524" s="277"/>
      <c r="D524" s="275">
        <f>E526+E527</f>
        <v>46914</v>
      </c>
      <c r="E524" s="275"/>
      <c r="F524" s="254"/>
    </row>
    <row r="525" spans="1:6" ht="17.100000000000001" customHeight="1">
      <c r="A525" s="181"/>
      <c r="B525" s="181"/>
      <c r="C525" s="277"/>
      <c r="D525" s="244" t="s">
        <v>355</v>
      </c>
      <c r="E525" s="244"/>
      <c r="F525" s="254"/>
    </row>
    <row r="526" spans="1:6" ht="21" customHeight="1">
      <c r="A526" s="181"/>
      <c r="B526" s="181"/>
      <c r="C526" s="277"/>
      <c r="D526" s="17" t="s">
        <v>516</v>
      </c>
      <c r="E526" s="10">
        <v>46914</v>
      </c>
      <c r="F526" s="254"/>
    </row>
    <row r="527" spans="1:6" ht="58.5" customHeight="1">
      <c r="A527" s="181"/>
      <c r="B527" s="181"/>
      <c r="C527" s="278"/>
      <c r="D527" s="17" t="s">
        <v>517</v>
      </c>
      <c r="E527" s="10">
        <v>0</v>
      </c>
      <c r="F527" s="242"/>
    </row>
    <row r="528" spans="1:6" ht="15.75">
      <c r="A528" s="181" t="s">
        <v>584</v>
      </c>
      <c r="B528" s="181" t="s">
        <v>511</v>
      </c>
      <c r="C528" s="181" t="s">
        <v>512</v>
      </c>
      <c r="D528" s="275">
        <f>E530</f>
        <v>213.7</v>
      </c>
      <c r="E528" s="275"/>
      <c r="F528" s="244" t="s">
        <v>513</v>
      </c>
    </row>
    <row r="529" spans="1:6" ht="15.75">
      <c r="A529" s="181"/>
      <c r="B529" s="181"/>
      <c r="C529" s="181"/>
      <c r="D529" s="244" t="s">
        <v>355</v>
      </c>
      <c r="E529" s="244"/>
      <c r="F529" s="244"/>
    </row>
    <row r="530" spans="1:6" ht="15.75">
      <c r="A530" s="181"/>
      <c r="B530" s="181"/>
      <c r="C530" s="181"/>
      <c r="D530" s="17" t="s">
        <v>516</v>
      </c>
      <c r="E530" s="10">
        <v>213.7</v>
      </c>
      <c r="F530" s="244"/>
    </row>
    <row r="531" spans="1:6">
      <c r="A531" s="181"/>
      <c r="B531" s="181" t="s">
        <v>529</v>
      </c>
      <c r="C531" s="181" t="s">
        <v>512</v>
      </c>
      <c r="D531" s="275">
        <f>E533</f>
        <v>1923.3</v>
      </c>
      <c r="E531" s="275">
        <v>31516.491176470601</v>
      </c>
      <c r="F531" s="244"/>
    </row>
    <row r="532" spans="1:6">
      <c r="A532" s="181"/>
      <c r="B532" s="181"/>
      <c r="C532" s="181"/>
      <c r="D532" s="244" t="s">
        <v>355</v>
      </c>
      <c r="E532" s="244">
        <v>34864.594117647001</v>
      </c>
      <c r="F532" s="244"/>
    </row>
    <row r="533" spans="1:6" ht="65.099999999999994" customHeight="1">
      <c r="A533" s="181"/>
      <c r="B533" s="181"/>
      <c r="C533" s="181"/>
      <c r="D533" s="17" t="s">
        <v>516</v>
      </c>
      <c r="E533" s="10">
        <v>1923.3</v>
      </c>
      <c r="F533" s="244"/>
    </row>
    <row r="534" spans="1:6" ht="50.45" customHeight="1" thickBot="1">
      <c r="A534" s="180" t="s">
        <v>585</v>
      </c>
      <c r="B534" s="180"/>
      <c r="C534" s="180"/>
      <c r="D534" s="180"/>
      <c r="E534" s="180"/>
      <c r="F534" s="180"/>
    </row>
    <row r="535" spans="1:6" ht="96" customHeight="1" thickBot="1">
      <c r="A535" s="90" t="s">
        <v>712</v>
      </c>
      <c r="B535" s="92" t="s">
        <v>593</v>
      </c>
      <c r="C535" s="92" t="s">
        <v>594</v>
      </c>
      <c r="D535" s="279" t="s">
        <v>713</v>
      </c>
      <c r="E535" s="280"/>
      <c r="F535" s="92" t="s">
        <v>596</v>
      </c>
    </row>
    <row r="536" spans="1:6" ht="31.5" customHeight="1" thickBot="1">
      <c r="A536" s="69" t="s">
        <v>724</v>
      </c>
      <c r="B536" s="53"/>
      <c r="C536" s="53"/>
      <c r="D536" s="281">
        <f>D537+D544</f>
        <v>18334.2</v>
      </c>
      <c r="E536" s="200"/>
      <c r="F536" s="97"/>
    </row>
    <row r="537" spans="1:6" ht="15.75" customHeight="1">
      <c r="A537" s="181" t="s">
        <v>586</v>
      </c>
      <c r="B537" s="181" t="s">
        <v>511</v>
      </c>
      <c r="C537" s="181" t="s">
        <v>580</v>
      </c>
      <c r="D537" s="275">
        <f>E539+E540+E541+E542+E543</f>
        <v>1585</v>
      </c>
      <c r="E537" s="275"/>
      <c r="F537" s="241" t="s">
        <v>513</v>
      </c>
    </row>
    <row r="538" spans="1:6" ht="15.75">
      <c r="A538" s="181"/>
      <c r="B538" s="181"/>
      <c r="C538" s="181"/>
      <c r="D538" s="244" t="s">
        <v>355</v>
      </c>
      <c r="E538" s="244"/>
      <c r="F538" s="254"/>
    </row>
    <row r="539" spans="1:6" ht="15.75">
      <c r="A539" s="181"/>
      <c r="B539" s="181"/>
      <c r="C539" s="181"/>
      <c r="D539" s="17" t="s">
        <v>517</v>
      </c>
      <c r="E539" s="10">
        <v>648.4</v>
      </c>
      <c r="F539" s="254"/>
    </row>
    <row r="540" spans="1:6" ht="15.75">
      <c r="A540" s="181"/>
      <c r="B540" s="181"/>
      <c r="C540" s="181"/>
      <c r="D540" s="17" t="s">
        <v>518</v>
      </c>
      <c r="E540" s="10">
        <v>349.1</v>
      </c>
      <c r="F540" s="254"/>
    </row>
    <row r="541" spans="1:6" ht="15.75">
      <c r="A541" s="181"/>
      <c r="B541" s="181"/>
      <c r="C541" s="181"/>
      <c r="D541" s="55" t="s">
        <v>534</v>
      </c>
      <c r="E541" s="10">
        <v>254</v>
      </c>
      <c r="F541" s="254"/>
    </row>
    <row r="542" spans="1:6" ht="15.75">
      <c r="A542" s="181"/>
      <c r="B542" s="181"/>
      <c r="C542" s="181"/>
      <c r="D542" s="55" t="s">
        <v>537</v>
      </c>
      <c r="E542" s="10">
        <v>333.5</v>
      </c>
      <c r="F542" s="254"/>
    </row>
    <row r="543" spans="1:6" ht="15.75">
      <c r="A543" s="181"/>
      <c r="B543" s="181"/>
      <c r="C543" s="181"/>
      <c r="D543" s="55" t="s">
        <v>538</v>
      </c>
      <c r="E543" s="10">
        <v>0</v>
      </c>
      <c r="F543" s="254"/>
    </row>
    <row r="544" spans="1:6" ht="15.75">
      <c r="A544" s="181"/>
      <c r="B544" s="181" t="s">
        <v>529</v>
      </c>
      <c r="C544" s="181" t="s">
        <v>580</v>
      </c>
      <c r="D544" s="275">
        <f>E546+E547+E548+E549</f>
        <v>16749.2</v>
      </c>
      <c r="E544" s="275"/>
      <c r="F544" s="254"/>
    </row>
    <row r="545" spans="1:6" ht="15.75">
      <c r="A545" s="181"/>
      <c r="B545" s="181"/>
      <c r="C545" s="181"/>
      <c r="D545" s="244" t="s">
        <v>355</v>
      </c>
      <c r="E545" s="244"/>
      <c r="F545" s="254"/>
    </row>
    <row r="546" spans="1:6" ht="15.75">
      <c r="A546" s="181"/>
      <c r="B546" s="181"/>
      <c r="C546" s="181"/>
      <c r="D546" s="17" t="s">
        <v>517</v>
      </c>
      <c r="E546" s="10">
        <v>12319.6</v>
      </c>
      <c r="F546" s="254"/>
    </row>
    <row r="547" spans="1:6" ht="15.75">
      <c r="A547" s="181"/>
      <c r="B547" s="181"/>
      <c r="C547" s="181"/>
      <c r="D547" s="17" t="s">
        <v>518</v>
      </c>
      <c r="E547" s="10">
        <v>0</v>
      </c>
      <c r="F547" s="254"/>
    </row>
    <row r="548" spans="1:6" ht="15.75">
      <c r="A548" s="181"/>
      <c r="B548" s="181"/>
      <c r="C548" s="181"/>
      <c r="D548" s="55" t="s">
        <v>534</v>
      </c>
      <c r="E548" s="10">
        <v>0</v>
      </c>
      <c r="F548" s="254"/>
    </row>
    <row r="549" spans="1:6" ht="15.75">
      <c r="A549" s="181"/>
      <c r="B549" s="181"/>
      <c r="C549" s="181"/>
      <c r="D549" s="55" t="s">
        <v>537</v>
      </c>
      <c r="E549" s="10">
        <v>4429.6000000000004</v>
      </c>
      <c r="F549" s="242"/>
    </row>
    <row r="550" spans="1:6" ht="22.5" customHeight="1">
      <c r="A550" s="271" t="s">
        <v>587</v>
      </c>
      <c r="B550" s="271"/>
      <c r="C550" s="271"/>
      <c r="D550" s="271"/>
      <c r="E550" s="271"/>
      <c r="F550" s="271"/>
    </row>
    <row r="551" spans="1:6" ht="66.95" customHeight="1">
      <c r="A551" s="272" t="s">
        <v>592</v>
      </c>
      <c r="B551" s="272"/>
      <c r="C551" s="272"/>
      <c r="D551" s="272"/>
      <c r="E551" s="272"/>
      <c r="F551" s="272"/>
    </row>
    <row r="552" spans="1:6" ht="89.25" customHeight="1">
      <c r="A552" s="273" t="s">
        <v>588</v>
      </c>
      <c r="B552" s="274"/>
      <c r="C552" s="274"/>
      <c r="D552" s="274"/>
      <c r="E552" s="274"/>
      <c r="F552" s="274"/>
    </row>
    <row r="553" spans="1:6" ht="45" customHeight="1">
      <c r="A553" s="273" t="s">
        <v>589</v>
      </c>
      <c r="B553" s="274"/>
      <c r="C553" s="274"/>
      <c r="D553" s="274"/>
      <c r="E553" s="274"/>
      <c r="F553" s="274"/>
    </row>
    <row r="554" spans="1:6" ht="45.75" customHeight="1">
      <c r="A554" s="273" t="s">
        <v>590</v>
      </c>
      <c r="B554" s="274"/>
      <c r="C554" s="274"/>
      <c r="D554" s="274"/>
      <c r="E554" s="274"/>
      <c r="F554" s="274"/>
    </row>
  </sheetData>
  <mergeCells count="392">
    <mergeCell ref="D213:E213"/>
    <mergeCell ref="D214:E214"/>
    <mergeCell ref="D244:E244"/>
    <mergeCell ref="D245:E245"/>
    <mergeCell ref="D267:E267"/>
    <mergeCell ref="D268:E268"/>
    <mergeCell ref="D314:E314"/>
    <mergeCell ref="D315:E315"/>
    <mergeCell ref="D390:E390"/>
    <mergeCell ref="A243:F243"/>
    <mergeCell ref="A246:A265"/>
    <mergeCell ref="B246:B255"/>
    <mergeCell ref="C246:C255"/>
    <mergeCell ref="D246:E246"/>
    <mergeCell ref="F246:F265"/>
    <mergeCell ref="D247:E247"/>
    <mergeCell ref="B256:B265"/>
    <mergeCell ref="C256:C265"/>
    <mergeCell ref="D256:E256"/>
    <mergeCell ref="D257:E257"/>
    <mergeCell ref="A266:F266"/>
    <mergeCell ref="A269:A278"/>
    <mergeCell ref="B269:B277"/>
    <mergeCell ref="C269:C277"/>
    <mergeCell ref="G175:K175"/>
    <mergeCell ref="A178:A188"/>
    <mergeCell ref="D176:E176"/>
    <mergeCell ref="D177:E177"/>
    <mergeCell ref="D190:E190"/>
    <mergeCell ref="D191:E191"/>
    <mergeCell ref="A192:A211"/>
    <mergeCell ref="D5:E5"/>
    <mergeCell ref="B126:B127"/>
    <mergeCell ref="C126:C127"/>
    <mergeCell ref="D126:E126"/>
    <mergeCell ref="B158:B164"/>
    <mergeCell ref="C158:C164"/>
    <mergeCell ref="D158:E158"/>
    <mergeCell ref="C165:C168"/>
    <mergeCell ref="B165:B168"/>
    <mergeCell ref="D165:E165"/>
    <mergeCell ref="B169:B171"/>
    <mergeCell ref="C169:C171"/>
    <mergeCell ref="D169:E169"/>
    <mergeCell ref="C202:C211"/>
    <mergeCell ref="B202:B211"/>
    <mergeCell ref="F192:F211"/>
    <mergeCell ref="A189:F189"/>
    <mergeCell ref="B192:B201"/>
    <mergeCell ref="C192:C201"/>
    <mergeCell ref="D192:E192"/>
    <mergeCell ref="D193:E193"/>
    <mergeCell ref="D202:E202"/>
    <mergeCell ref="D203:E203"/>
    <mergeCell ref="C150:C157"/>
    <mergeCell ref="C128:C137"/>
    <mergeCell ref="D138:E138"/>
    <mergeCell ref="C139:C148"/>
    <mergeCell ref="A175:F175"/>
    <mergeCell ref="B178:B187"/>
    <mergeCell ref="D178:E178"/>
    <mergeCell ref="F178:F188"/>
    <mergeCell ref="D179:E179"/>
    <mergeCell ref="D188:E188"/>
    <mergeCell ref="C178:C187"/>
    <mergeCell ref="B150:B157"/>
    <mergeCell ref="D150:E150"/>
    <mergeCell ref="F150:F164"/>
    <mergeCell ref="D151:E151"/>
    <mergeCell ref="A165:A174"/>
    <mergeCell ref="C172:C174"/>
    <mergeCell ref="B172:B174"/>
    <mergeCell ref="A139:A149"/>
    <mergeCell ref="D139:E139"/>
    <mergeCell ref="F139:F149"/>
    <mergeCell ref="D140:E140"/>
    <mergeCell ref="B139:B148"/>
    <mergeCell ref="D149:E149"/>
    <mergeCell ref="A128:A138"/>
    <mergeCell ref="B128:B137"/>
    <mergeCell ref="D128:E128"/>
    <mergeCell ref="F128:F138"/>
    <mergeCell ref="D129:E129"/>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E1:F1"/>
    <mergeCell ref="A3:F3"/>
    <mergeCell ref="D4:E4"/>
    <mergeCell ref="C6:C15"/>
    <mergeCell ref="D7:E7"/>
    <mergeCell ref="D6:E6"/>
    <mergeCell ref="A212:F212"/>
    <mergeCell ref="A215:A225"/>
    <mergeCell ref="B215:B224"/>
    <mergeCell ref="C215:C224"/>
    <mergeCell ref="D215:E215"/>
    <mergeCell ref="F215:F225"/>
    <mergeCell ref="D216:E216"/>
    <mergeCell ref="D225:E225"/>
    <mergeCell ref="A6:A16"/>
    <mergeCell ref="F6:F16"/>
    <mergeCell ref="D27:E27"/>
    <mergeCell ref="A17:A27"/>
    <mergeCell ref="F17:F27"/>
    <mergeCell ref="B17:B26"/>
    <mergeCell ref="C17:C26"/>
    <mergeCell ref="D17:E17"/>
    <mergeCell ref="D18:E18"/>
    <mergeCell ref="B6:B15"/>
    <mergeCell ref="A226:A234"/>
    <mergeCell ref="B226:B233"/>
    <mergeCell ref="C226:C233"/>
    <mergeCell ref="D226:E226"/>
    <mergeCell ref="F226:F234"/>
    <mergeCell ref="D227:E227"/>
    <mergeCell ref="D234:E234"/>
    <mergeCell ref="A235:A242"/>
    <mergeCell ref="B235:B241"/>
    <mergeCell ref="C235:C241"/>
    <mergeCell ref="D235:E235"/>
    <mergeCell ref="F235:F242"/>
    <mergeCell ref="D236:E236"/>
    <mergeCell ref="D242:E242"/>
    <mergeCell ref="D269:E269"/>
    <mergeCell ref="F269:F278"/>
    <mergeCell ref="D270:E270"/>
    <mergeCell ref="D278:E278"/>
    <mergeCell ref="A279:A288"/>
    <mergeCell ref="B279:B285"/>
    <mergeCell ref="C279:C285"/>
    <mergeCell ref="D279:E279"/>
    <mergeCell ref="F279:F288"/>
    <mergeCell ref="D280:E280"/>
    <mergeCell ref="B286:B288"/>
    <mergeCell ref="C286:C288"/>
    <mergeCell ref="D286:E286"/>
    <mergeCell ref="D287:E287"/>
    <mergeCell ref="A313:F313"/>
    <mergeCell ref="D316:E316"/>
    <mergeCell ref="D317:E317"/>
    <mergeCell ref="D327:E327"/>
    <mergeCell ref="D328:E328"/>
    <mergeCell ref="F316:F348"/>
    <mergeCell ref="A289:A297"/>
    <mergeCell ref="B289:B296"/>
    <mergeCell ref="C289:C296"/>
    <mergeCell ref="D289:E289"/>
    <mergeCell ref="F289:F297"/>
    <mergeCell ref="D290:E290"/>
    <mergeCell ref="D297:E297"/>
    <mergeCell ref="A298:A312"/>
    <mergeCell ref="B298:B305"/>
    <mergeCell ref="C298:C305"/>
    <mergeCell ref="D298:E298"/>
    <mergeCell ref="F298:F312"/>
    <mergeCell ref="D299:E299"/>
    <mergeCell ref="B306:B312"/>
    <mergeCell ref="C306:C312"/>
    <mergeCell ref="D306:E306"/>
    <mergeCell ref="D307:E307"/>
    <mergeCell ref="D338:E338"/>
    <mergeCell ref="D339:E339"/>
    <mergeCell ref="B316:B326"/>
    <mergeCell ref="C316:C326"/>
    <mergeCell ref="B327:B337"/>
    <mergeCell ref="C327:C337"/>
    <mergeCell ref="A316:A348"/>
    <mergeCell ref="B338:B348"/>
    <mergeCell ref="C338:C348"/>
    <mergeCell ref="A373:A383"/>
    <mergeCell ref="A360:A372"/>
    <mergeCell ref="A349:A359"/>
    <mergeCell ref="A384:A388"/>
    <mergeCell ref="B384:B387"/>
    <mergeCell ref="C384:C387"/>
    <mergeCell ref="D384:E384"/>
    <mergeCell ref="F384:F388"/>
    <mergeCell ref="D385:E385"/>
    <mergeCell ref="D388:E388"/>
    <mergeCell ref="B360:B372"/>
    <mergeCell ref="C360:C372"/>
    <mergeCell ref="F349:F383"/>
    <mergeCell ref="D350:E350"/>
    <mergeCell ref="D363:E363"/>
    <mergeCell ref="B373:B383"/>
    <mergeCell ref="C373:C383"/>
    <mergeCell ref="D373:E373"/>
    <mergeCell ref="D374:E374"/>
    <mergeCell ref="C349:C359"/>
    <mergeCell ref="B349:B359"/>
    <mergeCell ref="D349:E349"/>
    <mergeCell ref="D360:E362"/>
    <mergeCell ref="C410:C417"/>
    <mergeCell ref="D410:E410"/>
    <mergeCell ref="D411:E411"/>
    <mergeCell ref="D418:E418"/>
    <mergeCell ref="D419:E419"/>
    <mergeCell ref="A389:F389"/>
    <mergeCell ref="B393:B400"/>
    <mergeCell ref="C393:C400"/>
    <mergeCell ref="D393:E393"/>
    <mergeCell ref="D394:E394"/>
    <mergeCell ref="B392:E392"/>
    <mergeCell ref="D401:E401"/>
    <mergeCell ref="D402:E402"/>
    <mergeCell ref="B401:B408"/>
    <mergeCell ref="C401:C408"/>
    <mergeCell ref="A392:A408"/>
    <mergeCell ref="F393:F408"/>
    <mergeCell ref="D391:E391"/>
    <mergeCell ref="D458:E458"/>
    <mergeCell ref="C458:C464"/>
    <mergeCell ref="D459:E459"/>
    <mergeCell ref="B458:B464"/>
    <mergeCell ref="B426:B433"/>
    <mergeCell ref="D426:E426"/>
    <mergeCell ref="D427:E427"/>
    <mergeCell ref="A409:A433"/>
    <mergeCell ref="F409:F433"/>
    <mergeCell ref="C418:C433"/>
    <mergeCell ref="B418:B425"/>
    <mergeCell ref="A434:A450"/>
    <mergeCell ref="B434:E434"/>
    <mergeCell ref="F434:F450"/>
    <mergeCell ref="B435:B442"/>
    <mergeCell ref="C435:C442"/>
    <mergeCell ref="D435:E435"/>
    <mergeCell ref="D436:E436"/>
    <mergeCell ref="B443:B450"/>
    <mergeCell ref="C443:C450"/>
    <mergeCell ref="D443:E443"/>
    <mergeCell ref="D444:E444"/>
    <mergeCell ref="B409:E409"/>
    <mergeCell ref="B410:B417"/>
    <mergeCell ref="B465:B471"/>
    <mergeCell ref="C465:C471"/>
    <mergeCell ref="D465:E465"/>
    <mergeCell ref="D466:E466"/>
    <mergeCell ref="B451:B457"/>
    <mergeCell ref="C451:C457"/>
    <mergeCell ref="A451:A471"/>
    <mergeCell ref="F451:F471"/>
    <mergeCell ref="A472:A488"/>
    <mergeCell ref="B472:B478"/>
    <mergeCell ref="C472:C478"/>
    <mergeCell ref="D472:E472"/>
    <mergeCell ref="F472:F488"/>
    <mergeCell ref="D473:E473"/>
    <mergeCell ref="B479:B483"/>
    <mergeCell ref="C479:C483"/>
    <mergeCell ref="D479:E479"/>
    <mergeCell ref="D480:E480"/>
    <mergeCell ref="B484:B488"/>
    <mergeCell ref="C484:C488"/>
    <mergeCell ref="D484:E484"/>
    <mergeCell ref="D485:E485"/>
    <mergeCell ref="D451:E451"/>
    <mergeCell ref="D452:E452"/>
    <mergeCell ref="A497:A504"/>
    <mergeCell ref="B497:B502"/>
    <mergeCell ref="C497:C502"/>
    <mergeCell ref="D497:E497"/>
    <mergeCell ref="F497:F504"/>
    <mergeCell ref="D498:E498"/>
    <mergeCell ref="D503:E503"/>
    <mergeCell ref="D504:E504"/>
    <mergeCell ref="A489:A496"/>
    <mergeCell ref="B489:B495"/>
    <mergeCell ref="C489:C495"/>
    <mergeCell ref="D489:E489"/>
    <mergeCell ref="F489:F496"/>
    <mergeCell ref="D490:E490"/>
    <mergeCell ref="D496:E496"/>
    <mergeCell ref="B520:B523"/>
    <mergeCell ref="D518:E518"/>
    <mergeCell ref="D519:E519"/>
    <mergeCell ref="A505:F505"/>
    <mergeCell ref="A508:A516"/>
    <mergeCell ref="B508:B515"/>
    <mergeCell ref="C508:C515"/>
    <mergeCell ref="D508:E508"/>
    <mergeCell ref="F508:F516"/>
    <mergeCell ref="D509:E509"/>
    <mergeCell ref="D516:E516"/>
    <mergeCell ref="D506:E506"/>
    <mergeCell ref="D507:E507"/>
    <mergeCell ref="A554:F554"/>
    <mergeCell ref="A534:F534"/>
    <mergeCell ref="B537:B543"/>
    <mergeCell ref="C537:C543"/>
    <mergeCell ref="D537:E537"/>
    <mergeCell ref="D538:E538"/>
    <mergeCell ref="D544:E544"/>
    <mergeCell ref="D545:E545"/>
    <mergeCell ref="C544:C549"/>
    <mergeCell ref="B544:B549"/>
    <mergeCell ref="A537:A549"/>
    <mergeCell ref="F537:F549"/>
    <mergeCell ref="D535:E535"/>
    <mergeCell ref="D536:E536"/>
    <mergeCell ref="D172:E172"/>
    <mergeCell ref="A550:F550"/>
    <mergeCell ref="A551:F551"/>
    <mergeCell ref="A552:F552"/>
    <mergeCell ref="A553:F553"/>
    <mergeCell ref="A528:A533"/>
    <mergeCell ref="B528:B530"/>
    <mergeCell ref="D528:E528"/>
    <mergeCell ref="F528:F533"/>
    <mergeCell ref="D529:E529"/>
    <mergeCell ref="B531:B533"/>
    <mergeCell ref="D531:E531"/>
    <mergeCell ref="D532:E532"/>
    <mergeCell ref="C528:C530"/>
    <mergeCell ref="C531:C533"/>
    <mergeCell ref="A517:F517"/>
    <mergeCell ref="D520:E520"/>
    <mergeCell ref="D521:E521"/>
    <mergeCell ref="D524:E524"/>
    <mergeCell ref="D525:E525"/>
    <mergeCell ref="B524:B527"/>
    <mergeCell ref="F520:F527"/>
    <mergeCell ref="A520:A527"/>
    <mergeCell ref="C520:C527"/>
  </mergeCells>
  <printOptions horizontalCentered="1"/>
  <pageMargins left="0.39370078740157483" right="0.39370078740157483" top="0.39370078740157483" bottom="0.39370078740157483" header="0.31496062992125984" footer="0.31496062992125984"/>
  <pageSetup paperSize="9" scale="72" fitToHeight="0" orientation="landscape" r:id="rId1"/>
  <rowBreaks count="23" manualBreakCount="23">
    <brk id="26" max="10" man="1"/>
    <brk id="56" max="16383" man="1"/>
    <brk id="92" max="10" man="1"/>
    <brk id="127" max="16383" man="1"/>
    <brk id="157" max="16383" man="1"/>
    <brk id="174" max="16383" man="1"/>
    <brk id="188" max="16383" man="1"/>
    <brk id="211" max="16383" man="1"/>
    <brk id="242" max="16383" man="1"/>
    <brk id="265" max="16383" man="1"/>
    <brk id="287" max="10" man="1"/>
    <brk id="312" max="16383" man="1"/>
    <brk id="347" max="10" man="1"/>
    <brk id="358" max="10" man="1"/>
    <brk id="382" max="16383" man="1"/>
    <brk id="388" max="16383" man="1"/>
    <brk id="408" max="10" man="1"/>
    <brk id="433" max="16383" man="1"/>
    <brk id="457" max="16383" man="1"/>
    <brk id="495" max="10" man="1"/>
    <brk id="504" max="16383" man="1"/>
    <brk id="516" max="16383" man="1"/>
    <brk id="533" max="16383" man="1"/>
  </rowBreaks>
</worksheet>
</file>

<file path=xl/worksheets/sheet26.xml><?xml version="1.0" encoding="utf-8"?>
<worksheet xmlns="http://schemas.openxmlformats.org/spreadsheetml/2006/main" xmlns:r="http://schemas.openxmlformats.org/officeDocument/2006/relationships">
  <sheetPr>
    <pageSetUpPr fitToPage="1"/>
  </sheetPr>
  <dimension ref="A1:P37"/>
  <sheetViews>
    <sheetView topLeftCell="A22" zoomScaleNormal="100" workbookViewId="0">
      <selection activeCell="L26" sqref="L26"/>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9.25" bestFit="1" customWidth="1"/>
    <col min="11" max="11" width="11.125" customWidth="1"/>
    <col min="12" max="12" width="8.875" customWidth="1"/>
    <col min="13" max="14" width="7.25" customWidth="1"/>
    <col min="15" max="15" width="18.25" customWidth="1"/>
    <col min="16" max="16" width="25.125" customWidth="1"/>
  </cols>
  <sheetData>
    <row r="1" spans="1:16" ht="39.75" customHeight="1">
      <c r="O1" s="243" t="s">
        <v>607</v>
      </c>
      <c r="P1" s="243"/>
    </row>
    <row r="2" spans="1:16" ht="18.75">
      <c r="A2" s="245" t="s">
        <v>597</v>
      </c>
      <c r="B2" s="245"/>
      <c r="C2" s="245"/>
      <c r="D2" s="245"/>
      <c r="E2" s="245"/>
      <c r="F2" s="245"/>
      <c r="G2" s="245"/>
      <c r="H2" s="245"/>
      <c r="I2" s="245"/>
      <c r="J2" s="245"/>
      <c r="K2" s="245"/>
      <c r="L2" s="245"/>
      <c r="M2" s="245"/>
      <c r="N2" s="245"/>
      <c r="O2" s="245"/>
      <c r="P2" s="245"/>
    </row>
    <row r="3" spans="1:16" ht="18.75">
      <c r="A3" s="255" t="s">
        <v>414</v>
      </c>
      <c r="B3" s="255"/>
      <c r="C3" s="255"/>
      <c r="D3" s="255"/>
      <c r="E3" s="255"/>
      <c r="F3" s="255"/>
      <c r="G3" s="255"/>
      <c r="H3" s="255"/>
      <c r="I3" s="255"/>
      <c r="J3" s="255"/>
      <c r="K3" s="255"/>
      <c r="L3" s="255"/>
      <c r="M3" s="255"/>
      <c r="N3" s="255"/>
      <c r="O3" s="255"/>
      <c r="P3" s="255"/>
    </row>
    <row r="4" spans="1:16" ht="22.5">
      <c r="A4" s="247" t="s">
        <v>413</v>
      </c>
      <c r="B4" s="247"/>
      <c r="C4" s="247"/>
      <c r="D4" s="247"/>
      <c r="E4" s="247"/>
      <c r="F4" s="247"/>
      <c r="G4" s="247"/>
      <c r="H4" s="247"/>
      <c r="I4" s="247"/>
      <c r="J4" s="247"/>
      <c r="K4" s="247"/>
      <c r="L4" s="247"/>
      <c r="M4" s="247"/>
      <c r="N4" s="247"/>
      <c r="O4" s="247"/>
      <c r="P4" s="247"/>
    </row>
    <row r="6" spans="1:16" ht="27.75" customHeight="1">
      <c r="A6" s="321" t="s">
        <v>415</v>
      </c>
      <c r="B6" s="321" t="s">
        <v>598</v>
      </c>
      <c r="C6" s="321" t="s">
        <v>599</v>
      </c>
      <c r="D6" s="321" t="s">
        <v>600</v>
      </c>
      <c r="E6" s="321" t="s">
        <v>697</v>
      </c>
      <c r="F6" s="321" t="s">
        <v>602</v>
      </c>
      <c r="G6" s="325" t="s">
        <v>603</v>
      </c>
      <c r="H6" s="326"/>
      <c r="I6" s="326"/>
      <c r="J6" s="326"/>
      <c r="K6" s="326"/>
      <c r="L6" s="326"/>
      <c r="M6" s="326"/>
      <c r="N6" s="327"/>
      <c r="O6" s="321" t="s">
        <v>604</v>
      </c>
      <c r="P6" s="321" t="s">
        <v>605</v>
      </c>
    </row>
    <row r="7" spans="1:16" ht="61.5" customHeight="1">
      <c r="A7" s="321"/>
      <c r="B7" s="321"/>
      <c r="C7" s="321"/>
      <c r="D7" s="321"/>
      <c r="E7" s="321"/>
      <c r="F7" s="321"/>
      <c r="G7" s="37" t="s">
        <v>308</v>
      </c>
      <c r="H7" s="37" t="s">
        <v>309</v>
      </c>
      <c r="I7" s="37" t="s">
        <v>310</v>
      </c>
      <c r="J7" s="37" t="s">
        <v>311</v>
      </c>
      <c r="K7" s="37" t="s">
        <v>312</v>
      </c>
      <c r="L7" s="38" t="s">
        <v>313</v>
      </c>
      <c r="M7" s="72" t="s">
        <v>44</v>
      </c>
      <c r="N7" s="72" t="s">
        <v>45</v>
      </c>
      <c r="O7" s="321"/>
      <c r="P7" s="321"/>
    </row>
    <row r="8" spans="1:16">
      <c r="A8" s="37">
        <v>1</v>
      </c>
      <c r="B8" s="37">
        <v>2</v>
      </c>
      <c r="C8" s="37">
        <v>3</v>
      </c>
      <c r="D8" s="70">
        <v>4</v>
      </c>
      <c r="E8" s="70">
        <v>5</v>
      </c>
      <c r="F8" s="70">
        <v>6</v>
      </c>
      <c r="G8" s="70">
        <v>7</v>
      </c>
      <c r="H8" s="70">
        <v>8</v>
      </c>
      <c r="I8" s="70">
        <v>9</v>
      </c>
      <c r="J8" s="70">
        <v>10</v>
      </c>
      <c r="K8" s="70">
        <v>11</v>
      </c>
      <c r="L8" s="70">
        <v>12</v>
      </c>
      <c r="M8" s="70">
        <v>13</v>
      </c>
      <c r="N8" s="70">
        <v>14</v>
      </c>
      <c r="O8" s="70">
        <v>15</v>
      </c>
      <c r="P8" s="70">
        <v>16</v>
      </c>
    </row>
    <row r="9" spans="1:16" ht="27.75" customHeight="1">
      <c r="A9" s="321">
        <v>1</v>
      </c>
      <c r="B9" s="324" t="s">
        <v>700</v>
      </c>
      <c r="C9" s="39" t="s">
        <v>15</v>
      </c>
      <c r="D9" s="40" t="s">
        <v>688</v>
      </c>
      <c r="E9" s="42">
        <f>E10+E11+E12</f>
        <v>17231.400000000001</v>
      </c>
      <c r="F9" s="42">
        <f>F10+F11+F12</f>
        <v>516668.09999999992</v>
      </c>
      <c r="G9" s="42">
        <f>G10+G11+G12</f>
        <v>54104.299999999996</v>
      </c>
      <c r="H9" s="42">
        <f t="shared" ref="H9:N9" si="0">H10+H11+H12</f>
        <v>55352.5</v>
      </c>
      <c r="I9" s="42">
        <f t="shared" si="0"/>
        <v>45339.899999999994</v>
      </c>
      <c r="J9" s="42">
        <f t="shared" si="0"/>
        <v>94588</v>
      </c>
      <c r="K9" s="42">
        <f t="shared" si="0"/>
        <v>107248.20000000001</v>
      </c>
      <c r="L9" s="42">
        <f t="shared" si="0"/>
        <v>105224.99999999999</v>
      </c>
      <c r="M9" s="42">
        <f t="shared" si="0"/>
        <v>21190.9</v>
      </c>
      <c r="N9" s="42">
        <f t="shared" si="0"/>
        <v>33619.299999999996</v>
      </c>
      <c r="O9" s="43"/>
      <c r="P9" s="323" t="s">
        <v>609</v>
      </c>
    </row>
    <row r="10" spans="1:16" ht="36">
      <c r="A10" s="321"/>
      <c r="B10" s="324"/>
      <c r="C10" s="39" t="s">
        <v>315</v>
      </c>
      <c r="D10" s="40" t="s">
        <v>513</v>
      </c>
      <c r="E10" s="46">
        <f>E14+E18+E22+E26+E30</f>
        <v>17231.400000000001</v>
      </c>
      <c r="F10" s="42">
        <f>G10+H10+I10+J10+K10+L10+M10+N10</f>
        <v>482219.89999999997</v>
      </c>
      <c r="G10" s="42">
        <f>G14+G18+G22+G26+G30</f>
        <v>54104.299999999996</v>
      </c>
      <c r="H10" s="42">
        <f t="shared" ref="H10:N10" si="1">H14+H18+H22+H26+H30</f>
        <v>55352.5</v>
      </c>
      <c r="I10" s="42">
        <f t="shared" si="1"/>
        <v>42149.899999999994</v>
      </c>
      <c r="J10" s="42">
        <f t="shared" si="1"/>
        <v>91501.5</v>
      </c>
      <c r="K10" s="42">
        <f t="shared" si="1"/>
        <v>95472</v>
      </c>
      <c r="L10" s="42">
        <f t="shared" si="1"/>
        <v>88829.499999999985</v>
      </c>
      <c r="M10" s="42">
        <f t="shared" si="1"/>
        <v>21190.9</v>
      </c>
      <c r="N10" s="42">
        <f t="shared" si="1"/>
        <v>33619.299999999996</v>
      </c>
      <c r="O10" s="38" t="s">
        <v>606</v>
      </c>
      <c r="P10" s="323"/>
    </row>
    <row r="11" spans="1:16" ht="24">
      <c r="A11" s="321"/>
      <c r="B11" s="324"/>
      <c r="C11" s="39" t="s">
        <v>18</v>
      </c>
      <c r="D11" s="40" t="s">
        <v>513</v>
      </c>
      <c r="E11" s="46">
        <f t="shared" ref="E11:E12" si="2">E15+E19+E23+E27+E31</f>
        <v>0</v>
      </c>
      <c r="F11" s="42">
        <f>G11+H11+I11+J11+K11+L11+M11+N11</f>
        <v>21640.1</v>
      </c>
      <c r="G11" s="42">
        <f t="shared" ref="G11:N11" si="3">G15+G19+G23+G27+G31</f>
        <v>0</v>
      </c>
      <c r="H11" s="42">
        <f t="shared" si="3"/>
        <v>0</v>
      </c>
      <c r="I11" s="42">
        <f t="shared" si="3"/>
        <v>3190</v>
      </c>
      <c r="J11" s="42">
        <f t="shared" si="3"/>
        <v>3086.5</v>
      </c>
      <c r="K11" s="42">
        <f t="shared" si="3"/>
        <v>3189.1</v>
      </c>
      <c r="L11" s="42">
        <f t="shared" si="3"/>
        <v>12174.5</v>
      </c>
      <c r="M11" s="42">
        <f t="shared" si="3"/>
        <v>0</v>
      </c>
      <c r="N11" s="42">
        <f t="shared" si="3"/>
        <v>0</v>
      </c>
      <c r="O11" s="131"/>
      <c r="P11" s="323"/>
    </row>
    <row r="12" spans="1:16" ht="33.75" customHeight="1">
      <c r="A12" s="321"/>
      <c r="B12" s="324"/>
      <c r="C12" s="39" t="s">
        <v>398</v>
      </c>
      <c r="D12" s="40" t="s">
        <v>513</v>
      </c>
      <c r="E12" s="46">
        <f t="shared" si="2"/>
        <v>0</v>
      </c>
      <c r="F12" s="42">
        <f>G12+H12+I12+J12+K12+L12+M12+N12</f>
        <v>12808.1</v>
      </c>
      <c r="G12" s="42">
        <f t="shared" ref="G12:N12" si="4">G16+G20+G24+G28+G32</f>
        <v>0</v>
      </c>
      <c r="H12" s="42">
        <f t="shared" si="4"/>
        <v>0</v>
      </c>
      <c r="I12" s="42">
        <f t="shared" si="4"/>
        <v>0</v>
      </c>
      <c r="J12" s="42">
        <f t="shared" si="4"/>
        <v>0</v>
      </c>
      <c r="K12" s="42">
        <f t="shared" si="4"/>
        <v>8587.1</v>
      </c>
      <c r="L12" s="42">
        <f t="shared" si="4"/>
        <v>4221</v>
      </c>
      <c r="M12" s="42">
        <f t="shared" si="4"/>
        <v>0</v>
      </c>
      <c r="N12" s="42">
        <f t="shared" si="4"/>
        <v>0</v>
      </c>
      <c r="O12" s="37" t="s">
        <v>513</v>
      </c>
      <c r="P12" s="323"/>
    </row>
    <row r="13" spans="1:16" ht="27.75" customHeight="1">
      <c r="A13" s="321" t="s">
        <v>610</v>
      </c>
      <c r="B13" s="322" t="s">
        <v>701</v>
      </c>
      <c r="C13" s="39" t="s">
        <v>15</v>
      </c>
      <c r="D13" s="40" t="s">
        <v>688</v>
      </c>
      <c r="E13" s="46">
        <f>E14+E15+E16</f>
        <v>16920</v>
      </c>
      <c r="F13" s="42">
        <f>F14+F15+F16</f>
        <v>215312.40000000002</v>
      </c>
      <c r="G13" s="42">
        <f>G14+G15+G16</f>
        <v>29153.599999999999</v>
      </c>
      <c r="H13" s="42">
        <f t="shared" ref="H13:N13" si="5">H14+H15+H16</f>
        <v>30312.2</v>
      </c>
      <c r="I13" s="42">
        <f t="shared" si="5"/>
        <v>25132.9</v>
      </c>
      <c r="J13" s="42">
        <f t="shared" si="5"/>
        <v>48498.7</v>
      </c>
      <c r="K13" s="42">
        <f t="shared" si="5"/>
        <v>23796.3</v>
      </c>
      <c r="L13" s="42">
        <f t="shared" si="5"/>
        <v>24472.2</v>
      </c>
      <c r="M13" s="42">
        <f t="shared" si="5"/>
        <v>16220.8</v>
      </c>
      <c r="N13" s="42">
        <f t="shared" si="5"/>
        <v>17725.7</v>
      </c>
      <c r="O13" s="44"/>
      <c r="P13" s="323"/>
    </row>
    <row r="14" spans="1:16" ht="36">
      <c r="A14" s="321"/>
      <c r="B14" s="322"/>
      <c r="C14" s="38" t="s">
        <v>315</v>
      </c>
      <c r="D14" s="37" t="s">
        <v>513</v>
      </c>
      <c r="E14" s="45">
        <v>16920</v>
      </c>
      <c r="F14" s="42">
        <f>G14+H14+I14+J14+K14+L14+M14+N14</f>
        <v>215312.40000000002</v>
      </c>
      <c r="G14" s="45">
        <v>29153.599999999999</v>
      </c>
      <c r="H14" s="45">
        <v>30312.2</v>
      </c>
      <c r="I14" s="45">
        <v>25132.9</v>
      </c>
      <c r="J14" s="45">
        <v>48498.7</v>
      </c>
      <c r="K14" s="45">
        <v>23796.3</v>
      </c>
      <c r="L14" s="45">
        <v>24472.2</v>
      </c>
      <c r="M14" s="45">
        <v>16220.8</v>
      </c>
      <c r="N14" s="45">
        <v>17725.7</v>
      </c>
      <c r="O14" s="38" t="s">
        <v>611</v>
      </c>
      <c r="P14" s="323"/>
    </row>
    <row r="15" spans="1:16" ht="29.25" customHeight="1">
      <c r="A15" s="321"/>
      <c r="B15" s="322"/>
      <c r="C15" s="38" t="s">
        <v>18</v>
      </c>
      <c r="D15" s="37" t="s">
        <v>513</v>
      </c>
      <c r="E15" s="45">
        <v>0</v>
      </c>
      <c r="F15" s="42">
        <f t="shared" ref="F15:F16" si="6">G15+H15+I15+J15+K15+L15</f>
        <v>0</v>
      </c>
      <c r="G15" s="45">
        <v>0</v>
      </c>
      <c r="H15" s="45">
        <v>0</v>
      </c>
      <c r="I15" s="45">
        <v>0</v>
      </c>
      <c r="J15" s="45">
        <v>0</v>
      </c>
      <c r="K15" s="45">
        <v>0</v>
      </c>
      <c r="L15" s="45">
        <v>0</v>
      </c>
      <c r="M15" s="45">
        <v>0</v>
      </c>
      <c r="N15" s="45">
        <v>0</v>
      </c>
      <c r="O15" s="37" t="s">
        <v>513</v>
      </c>
      <c r="P15" s="323"/>
    </row>
    <row r="16" spans="1:16" ht="28.5" customHeight="1">
      <c r="A16" s="321"/>
      <c r="B16" s="322"/>
      <c r="C16" s="38" t="s">
        <v>398</v>
      </c>
      <c r="D16" s="37" t="s">
        <v>513</v>
      </c>
      <c r="E16" s="45">
        <v>0</v>
      </c>
      <c r="F16" s="42">
        <f t="shared" si="6"/>
        <v>0</v>
      </c>
      <c r="G16" s="45">
        <v>0</v>
      </c>
      <c r="H16" s="45">
        <v>0</v>
      </c>
      <c r="I16" s="45">
        <v>0</v>
      </c>
      <c r="J16" s="45">
        <v>0</v>
      </c>
      <c r="K16" s="45">
        <v>0</v>
      </c>
      <c r="L16" s="45">
        <v>0</v>
      </c>
      <c r="M16" s="45">
        <v>0</v>
      </c>
      <c r="N16" s="45">
        <v>0</v>
      </c>
      <c r="O16" s="37" t="s">
        <v>513</v>
      </c>
      <c r="P16" s="323"/>
    </row>
    <row r="17" spans="1:16" ht="25.5" customHeight="1">
      <c r="A17" s="321" t="s">
        <v>612</v>
      </c>
      <c r="B17" s="322" t="s">
        <v>772</v>
      </c>
      <c r="C17" s="39" t="s">
        <v>15</v>
      </c>
      <c r="D17" s="40" t="s">
        <v>688</v>
      </c>
      <c r="E17" s="46">
        <f>E18+E19+E20</f>
        <v>0</v>
      </c>
      <c r="F17" s="42">
        <f>F18+F19+F20</f>
        <v>254299.1</v>
      </c>
      <c r="G17" s="42">
        <f>G18+G19+G20</f>
        <v>24639.3</v>
      </c>
      <c r="H17" s="42">
        <f t="shared" ref="H17" si="7">H18+H19+H20</f>
        <v>24464</v>
      </c>
      <c r="I17" s="42">
        <f t="shared" ref="I17" si="8">I18+I19+I20</f>
        <v>15676.3</v>
      </c>
      <c r="J17" s="42">
        <f t="shared" ref="J17" si="9">J18+J19+J20</f>
        <v>41231.5</v>
      </c>
      <c r="K17" s="42">
        <f t="shared" ref="K17" si="10">K18+K19+K20</f>
        <v>68033</v>
      </c>
      <c r="L17" s="42">
        <f t="shared" ref="L17:N17" si="11">L18+L19+L20</f>
        <v>63020.5</v>
      </c>
      <c r="M17" s="42">
        <f t="shared" si="11"/>
        <v>3155.5</v>
      </c>
      <c r="N17" s="42">
        <f t="shared" si="11"/>
        <v>14079</v>
      </c>
      <c r="O17" s="44"/>
      <c r="P17" s="323"/>
    </row>
    <row r="18" spans="1:16" ht="65.25" customHeight="1">
      <c r="A18" s="321"/>
      <c r="B18" s="322"/>
      <c r="C18" s="38" t="s">
        <v>315</v>
      </c>
      <c r="D18" s="37" t="s">
        <v>513</v>
      </c>
      <c r="E18" s="45">
        <v>0</v>
      </c>
      <c r="F18" s="42">
        <f>G18+H18+I18+J18+K18+L18+M18+N18</f>
        <v>251258.1</v>
      </c>
      <c r="G18" s="45">
        <v>24639.3</v>
      </c>
      <c r="H18" s="45">
        <v>24464</v>
      </c>
      <c r="I18" s="45">
        <v>15676.3</v>
      </c>
      <c r="J18" s="45">
        <v>41231.5</v>
      </c>
      <c r="K18" s="45">
        <v>68033</v>
      </c>
      <c r="L18" s="45">
        <v>59979.5</v>
      </c>
      <c r="M18" s="45">
        <v>3155.5</v>
      </c>
      <c r="N18" s="45">
        <v>14079</v>
      </c>
      <c r="O18" s="38" t="s">
        <v>611</v>
      </c>
      <c r="P18" s="323"/>
    </row>
    <row r="19" spans="1:16" ht="33" customHeight="1">
      <c r="A19" s="321"/>
      <c r="B19" s="322"/>
      <c r="C19" s="38" t="s">
        <v>18</v>
      </c>
      <c r="D19" s="37" t="s">
        <v>513</v>
      </c>
      <c r="E19" s="45">
        <v>0</v>
      </c>
      <c r="F19" s="42">
        <f t="shared" ref="F19:F20" si="12">G19+H19+I19+J19+K19+L19</f>
        <v>3041</v>
      </c>
      <c r="G19" s="45">
        <v>0</v>
      </c>
      <c r="H19" s="45">
        <v>0</v>
      </c>
      <c r="I19" s="45">
        <v>0</v>
      </c>
      <c r="J19" s="45">
        <v>0</v>
      </c>
      <c r="K19" s="45">
        <v>0</v>
      </c>
      <c r="L19" s="45">
        <v>3041</v>
      </c>
      <c r="M19" s="45">
        <v>0</v>
      </c>
      <c r="N19" s="45">
        <v>0</v>
      </c>
      <c r="O19" s="131"/>
      <c r="P19" s="323"/>
    </row>
    <row r="20" spans="1:16" ht="248.25" customHeight="1">
      <c r="A20" s="321"/>
      <c r="B20" s="322"/>
      <c r="C20" s="38" t="s">
        <v>398</v>
      </c>
      <c r="D20" s="37" t="s">
        <v>513</v>
      </c>
      <c r="E20" s="45">
        <v>0</v>
      </c>
      <c r="F20" s="42">
        <f t="shared" si="12"/>
        <v>0</v>
      </c>
      <c r="G20" s="45">
        <v>0</v>
      </c>
      <c r="H20" s="45">
        <v>0</v>
      </c>
      <c r="I20" s="45">
        <v>0</v>
      </c>
      <c r="J20" s="45">
        <v>0</v>
      </c>
      <c r="K20" s="45">
        <v>0</v>
      </c>
      <c r="L20" s="45">
        <v>0</v>
      </c>
      <c r="M20" s="45">
        <v>0</v>
      </c>
      <c r="N20" s="45">
        <v>0</v>
      </c>
      <c r="O20" s="37" t="s">
        <v>513</v>
      </c>
      <c r="P20" s="323"/>
    </row>
    <row r="21" spans="1:16" ht="24.6" customHeight="1">
      <c r="A21" s="321" t="s">
        <v>613</v>
      </c>
      <c r="B21" s="322" t="s">
        <v>776</v>
      </c>
      <c r="C21" s="39" t="s">
        <v>15</v>
      </c>
      <c r="D21" s="40" t="s">
        <v>688</v>
      </c>
      <c r="E21" s="46">
        <f>E22+E23+E24</f>
        <v>311.39999999999998</v>
      </c>
      <c r="F21" s="42">
        <f>F22+F23+F24</f>
        <v>15805.4</v>
      </c>
      <c r="G21" s="42">
        <f>G22+G23+G24</f>
        <v>311.39999999999998</v>
      </c>
      <c r="H21" s="42">
        <f t="shared" ref="H21" si="13">H22+H23+H24</f>
        <v>576.29999999999995</v>
      </c>
      <c r="I21" s="42">
        <f t="shared" ref="I21" si="14">I22+I23+I24</f>
        <v>688.5</v>
      </c>
      <c r="J21" s="42">
        <f t="shared" ref="J21" si="15">J22+J23+J24</f>
        <v>798.6</v>
      </c>
      <c r="K21" s="42">
        <f t="shared" ref="K21" si="16">K22+K23+K24</f>
        <v>1653.9</v>
      </c>
      <c r="L21" s="42">
        <f t="shared" ref="L21:N21" si="17">L22+L23+L24</f>
        <v>9451.9</v>
      </c>
      <c r="M21" s="42">
        <f t="shared" si="17"/>
        <v>1162.4000000000001</v>
      </c>
      <c r="N21" s="42">
        <f t="shared" si="17"/>
        <v>1162.4000000000001</v>
      </c>
      <c r="O21" s="44"/>
      <c r="P21" s="323"/>
    </row>
    <row r="22" spans="1:16" ht="67.5" customHeight="1">
      <c r="A22" s="321"/>
      <c r="B22" s="322"/>
      <c r="C22" s="38" t="s">
        <v>315</v>
      </c>
      <c r="D22" s="37" t="s">
        <v>513</v>
      </c>
      <c r="E22" s="45">
        <v>311.39999999999998</v>
      </c>
      <c r="F22" s="42">
        <f>G22+H22+I22+J22+K22+L22+M22+N22</f>
        <v>9849.9</v>
      </c>
      <c r="G22" s="45">
        <v>311.39999999999998</v>
      </c>
      <c r="H22" s="45">
        <v>576.29999999999995</v>
      </c>
      <c r="I22" s="45">
        <v>688.5</v>
      </c>
      <c r="J22" s="45">
        <v>798.6</v>
      </c>
      <c r="K22" s="45">
        <v>1653.9</v>
      </c>
      <c r="L22" s="45">
        <v>3496.4</v>
      </c>
      <c r="M22" s="45">
        <v>1162.4000000000001</v>
      </c>
      <c r="N22" s="45">
        <v>1162.4000000000001</v>
      </c>
      <c r="O22" s="38" t="s">
        <v>611</v>
      </c>
      <c r="P22" s="323"/>
    </row>
    <row r="23" spans="1:16" ht="36" customHeight="1">
      <c r="A23" s="321"/>
      <c r="B23" s="322"/>
      <c r="C23" s="38" t="s">
        <v>18</v>
      </c>
      <c r="D23" s="37" t="s">
        <v>513</v>
      </c>
      <c r="E23" s="45">
        <v>0</v>
      </c>
      <c r="F23" s="42">
        <f t="shared" ref="F23:F24" si="18">G23+H23+I23+J23+K23+L23</f>
        <v>5955.5</v>
      </c>
      <c r="G23" s="45">
        <v>0</v>
      </c>
      <c r="H23" s="45">
        <v>0</v>
      </c>
      <c r="I23" s="45">
        <v>0</v>
      </c>
      <c r="J23" s="45">
        <v>0</v>
      </c>
      <c r="K23" s="45">
        <v>0</v>
      </c>
      <c r="L23" s="45">
        <v>5955.5</v>
      </c>
      <c r="M23" s="45">
        <v>0</v>
      </c>
      <c r="N23" s="45">
        <v>0</v>
      </c>
      <c r="O23" s="37" t="s">
        <v>513</v>
      </c>
      <c r="P23" s="323"/>
    </row>
    <row r="24" spans="1:16" ht="29.25" customHeight="1">
      <c r="A24" s="321"/>
      <c r="B24" s="322"/>
      <c r="C24" s="38" t="s">
        <v>398</v>
      </c>
      <c r="D24" s="37" t="s">
        <v>513</v>
      </c>
      <c r="E24" s="45">
        <v>0</v>
      </c>
      <c r="F24" s="42">
        <f t="shared" si="18"/>
        <v>0</v>
      </c>
      <c r="G24" s="45">
        <v>0</v>
      </c>
      <c r="H24" s="45">
        <v>0</v>
      </c>
      <c r="I24" s="45">
        <v>0</v>
      </c>
      <c r="J24" s="45">
        <v>0</v>
      </c>
      <c r="K24" s="45">
        <v>0</v>
      </c>
      <c r="L24" s="45">
        <v>0</v>
      </c>
      <c r="M24" s="45">
        <v>0</v>
      </c>
      <c r="N24" s="45">
        <v>0</v>
      </c>
      <c r="O24" s="37" t="s">
        <v>513</v>
      </c>
      <c r="P24" s="323"/>
    </row>
    <row r="25" spans="1:16" ht="24" customHeight="1">
      <c r="A25" s="321" t="s">
        <v>614</v>
      </c>
      <c r="B25" s="322" t="s">
        <v>702</v>
      </c>
      <c r="C25" s="39" t="s">
        <v>15</v>
      </c>
      <c r="D25" s="40" t="s">
        <v>688</v>
      </c>
      <c r="E25" s="46">
        <f>E26+E27+E28</f>
        <v>0</v>
      </c>
      <c r="F25" s="42">
        <f>F26+F27+F28</f>
        <v>16355</v>
      </c>
      <c r="G25" s="42">
        <f>G26+G27+G28</f>
        <v>0</v>
      </c>
      <c r="H25" s="42">
        <f t="shared" ref="H25" si="19">H26+H27+H28</f>
        <v>0</v>
      </c>
      <c r="I25" s="42">
        <f t="shared" ref="I25" si="20">I26+I27+I28</f>
        <v>3842.2</v>
      </c>
      <c r="J25" s="42">
        <f t="shared" ref="J25" si="21">J26+J27+J28</f>
        <v>3738.7</v>
      </c>
      <c r="K25" s="42">
        <f t="shared" ref="K25" si="22">K26+K27+K28</f>
        <v>3841.3</v>
      </c>
      <c r="L25" s="42">
        <f t="shared" ref="L25:N25" si="23">L26+L27+L28</f>
        <v>3628.4</v>
      </c>
      <c r="M25" s="42">
        <f t="shared" si="23"/>
        <v>652.20000000000005</v>
      </c>
      <c r="N25" s="42">
        <f t="shared" si="23"/>
        <v>652.20000000000005</v>
      </c>
      <c r="O25" s="44"/>
      <c r="P25" s="323"/>
    </row>
    <row r="26" spans="1:16" ht="63" customHeight="1">
      <c r="A26" s="321"/>
      <c r="B26" s="322"/>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611</v>
      </c>
      <c r="P26" s="323"/>
    </row>
    <row r="27" spans="1:16" ht="34.5" customHeight="1">
      <c r="A27" s="321"/>
      <c r="B27" s="322"/>
      <c r="C27" s="38" t="s">
        <v>18</v>
      </c>
      <c r="D27" s="37" t="s">
        <v>513</v>
      </c>
      <c r="E27" s="45">
        <v>0</v>
      </c>
      <c r="F27" s="42">
        <f t="shared" ref="F27:F28" si="24">G27+H27+I27+J27+K27+L27</f>
        <v>12643.6</v>
      </c>
      <c r="G27" s="45">
        <v>0</v>
      </c>
      <c r="H27" s="45">
        <v>0</v>
      </c>
      <c r="I27" s="45">
        <v>3190</v>
      </c>
      <c r="J27" s="45">
        <v>3086.5</v>
      </c>
      <c r="K27" s="45">
        <v>3189.1</v>
      </c>
      <c r="L27" s="45">
        <v>3178</v>
      </c>
      <c r="M27" s="45">
        <v>0</v>
      </c>
      <c r="N27" s="45">
        <v>0</v>
      </c>
      <c r="O27" s="37" t="s">
        <v>513</v>
      </c>
      <c r="P27" s="323"/>
    </row>
    <row r="28" spans="1:16" ht="33" customHeight="1">
      <c r="A28" s="321"/>
      <c r="B28" s="322"/>
      <c r="C28" s="38" t="s">
        <v>398</v>
      </c>
      <c r="D28" s="37" t="s">
        <v>513</v>
      </c>
      <c r="E28" s="45">
        <v>0</v>
      </c>
      <c r="F28" s="42">
        <f t="shared" si="24"/>
        <v>0</v>
      </c>
      <c r="G28" s="45">
        <v>0</v>
      </c>
      <c r="H28" s="45">
        <v>0</v>
      </c>
      <c r="I28" s="45">
        <v>0</v>
      </c>
      <c r="J28" s="45">
        <v>0</v>
      </c>
      <c r="K28" s="45">
        <v>0</v>
      </c>
      <c r="L28" s="45">
        <v>0</v>
      </c>
      <c r="M28" s="45">
        <v>0</v>
      </c>
      <c r="N28" s="45">
        <v>0</v>
      </c>
      <c r="O28" s="37" t="s">
        <v>513</v>
      </c>
      <c r="P28" s="323"/>
    </row>
    <row r="29" spans="1:16" ht="22.5" customHeight="1">
      <c r="A29" s="321" t="s">
        <v>615</v>
      </c>
      <c r="B29" s="322" t="s">
        <v>703</v>
      </c>
      <c r="C29" s="39" t="s">
        <v>15</v>
      </c>
      <c r="D29" s="40" t="s">
        <v>688</v>
      </c>
      <c r="E29" s="46">
        <f>E30+E31+E32</f>
        <v>0</v>
      </c>
      <c r="F29" s="42">
        <f>F30+F31+F32</f>
        <v>14896.2</v>
      </c>
      <c r="G29" s="42">
        <f>G30+G31+G32</f>
        <v>0</v>
      </c>
      <c r="H29" s="42">
        <f t="shared" ref="H29" si="25">H30+H31+H32</f>
        <v>0</v>
      </c>
      <c r="I29" s="42">
        <f t="shared" ref="I29" si="26">I30+I31+I32</f>
        <v>0</v>
      </c>
      <c r="J29" s="42">
        <f t="shared" ref="J29" si="27">J30+J31+J32</f>
        <v>320.5</v>
      </c>
      <c r="K29" s="42">
        <f t="shared" ref="K29" si="28">K30+K31+K32</f>
        <v>9923.7000000000007</v>
      </c>
      <c r="L29" s="42">
        <f t="shared" ref="L29" si="29">L30+L31+L32</f>
        <v>4652</v>
      </c>
      <c r="M29" s="42">
        <v>0</v>
      </c>
      <c r="N29" s="42">
        <v>0</v>
      </c>
      <c r="O29" s="44"/>
      <c r="P29" s="323" t="s">
        <v>617</v>
      </c>
    </row>
    <row r="30" spans="1:16" ht="72">
      <c r="A30" s="321"/>
      <c r="B30" s="322"/>
      <c r="C30" s="38" t="s">
        <v>315</v>
      </c>
      <c r="D30" s="37" t="s">
        <v>513</v>
      </c>
      <c r="E30" s="45">
        <v>0</v>
      </c>
      <c r="F30" s="42">
        <f>G30+H30+I30+J30+K30+L30+M30+N30</f>
        <v>2088.1</v>
      </c>
      <c r="G30" s="45">
        <v>0</v>
      </c>
      <c r="H30" s="45">
        <v>0</v>
      </c>
      <c r="I30" s="45">
        <v>0</v>
      </c>
      <c r="J30" s="45">
        <v>320.5</v>
      </c>
      <c r="K30" s="45">
        <v>1336.6</v>
      </c>
      <c r="L30" s="45">
        <v>431</v>
      </c>
      <c r="M30" s="45">
        <v>0</v>
      </c>
      <c r="N30" s="45">
        <v>0</v>
      </c>
      <c r="O30" s="38" t="s">
        <v>616</v>
      </c>
      <c r="P30" s="323"/>
    </row>
    <row r="31" spans="1:16" ht="24.6" customHeight="1">
      <c r="A31" s="321"/>
      <c r="B31" s="322"/>
      <c r="C31" s="38" t="s">
        <v>18</v>
      </c>
      <c r="D31" s="37" t="s">
        <v>513</v>
      </c>
      <c r="E31" s="45">
        <v>0</v>
      </c>
      <c r="F31" s="42">
        <f t="shared" ref="F31:F32" si="30">G31+H31+I31+J31+K31+L31</f>
        <v>0</v>
      </c>
      <c r="G31" s="45">
        <v>0</v>
      </c>
      <c r="H31" s="45">
        <v>0</v>
      </c>
      <c r="I31" s="45">
        <v>0</v>
      </c>
      <c r="J31" s="45">
        <v>0</v>
      </c>
      <c r="K31" s="45">
        <v>0</v>
      </c>
      <c r="L31" s="45">
        <v>0</v>
      </c>
      <c r="M31" s="45">
        <v>0</v>
      </c>
      <c r="N31" s="45">
        <v>0</v>
      </c>
      <c r="O31" s="37" t="s">
        <v>513</v>
      </c>
      <c r="P31" s="323"/>
    </row>
    <row r="32" spans="1:16" ht="21" customHeight="1">
      <c r="A32" s="321"/>
      <c r="B32" s="322"/>
      <c r="C32" s="38" t="s">
        <v>398</v>
      </c>
      <c r="D32" s="37" t="s">
        <v>513</v>
      </c>
      <c r="E32" s="45">
        <v>0</v>
      </c>
      <c r="F32" s="42">
        <f t="shared" si="30"/>
        <v>12808.1</v>
      </c>
      <c r="G32" s="45">
        <v>0</v>
      </c>
      <c r="H32" s="45">
        <v>0</v>
      </c>
      <c r="I32" s="45">
        <v>0</v>
      </c>
      <c r="J32" s="45">
        <v>0</v>
      </c>
      <c r="K32" s="45">
        <v>8587.1</v>
      </c>
      <c r="L32" s="45">
        <v>4221</v>
      </c>
      <c r="M32" s="45">
        <v>0</v>
      </c>
      <c r="N32" s="45">
        <v>0</v>
      </c>
      <c r="O32" s="37" t="s">
        <v>513</v>
      </c>
      <c r="P32" s="323"/>
    </row>
    <row r="36" spans="10:12">
      <c r="L36" s="108"/>
    </row>
    <row r="37" spans="10:12">
      <c r="J37" s="120"/>
    </row>
  </sheetData>
  <mergeCells count="31">
    <mergeCell ref="O1:P1"/>
    <mergeCell ref="A2:P2"/>
    <mergeCell ref="A3:P3"/>
    <mergeCell ref="A4:P4"/>
    <mergeCell ref="A6:A7"/>
    <mergeCell ref="B6:B7"/>
    <mergeCell ref="C6:C7"/>
    <mergeCell ref="D6:D7"/>
    <mergeCell ref="E6:E7"/>
    <mergeCell ref="F6:F7"/>
    <mergeCell ref="O6:O7"/>
    <mergeCell ref="P6:P7"/>
    <mergeCell ref="G6:N6"/>
    <mergeCell ref="A9:A12"/>
    <mergeCell ref="B9:B12"/>
    <mergeCell ref="P9:P12"/>
    <mergeCell ref="A13:A16"/>
    <mergeCell ref="B13:B16"/>
    <mergeCell ref="P13:P16"/>
    <mergeCell ref="A17:A20"/>
    <mergeCell ref="B17:B20"/>
    <mergeCell ref="P17:P20"/>
    <mergeCell ref="A29:A32"/>
    <mergeCell ref="B29:B32"/>
    <mergeCell ref="P29:P32"/>
    <mergeCell ref="A21:A24"/>
    <mergeCell ref="B21:B24"/>
    <mergeCell ref="P21:P24"/>
    <mergeCell ref="A25:A28"/>
    <mergeCell ref="B25:B28"/>
    <mergeCell ref="P25:P28"/>
  </mergeCells>
  <printOptions horizontalCentered="1"/>
  <pageMargins left="0.39370078740157483" right="0.39370078740157483" top="0.39370078740157483" bottom="0.39370078740157483" header="0.31496062992125984" footer="0.31496062992125984"/>
  <pageSetup paperSize="9" scale="74" fitToHeight="0" orientation="landscape" r:id="rId1"/>
  <ignoredErrors>
    <ignoredError sqref="F21" formula="1"/>
  </ignoredErrors>
</worksheet>
</file>

<file path=xl/worksheets/sheet27.xml><?xml version="1.0" encoding="utf-8"?>
<worksheet xmlns="http://schemas.openxmlformats.org/spreadsheetml/2006/main" xmlns:r="http://schemas.openxmlformats.org/officeDocument/2006/relationships">
  <sheetPr>
    <pageSetUpPr fitToPage="1"/>
  </sheetPr>
  <dimension ref="A1:P16"/>
  <sheetViews>
    <sheetView topLeftCell="A7" zoomScaleNormal="100" workbookViewId="0">
      <selection activeCell="B13" sqref="B13:B16"/>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43" t="s">
        <v>620</v>
      </c>
      <c r="P1" s="243"/>
    </row>
    <row r="2" spans="1:16" ht="18.75">
      <c r="A2" s="245" t="s">
        <v>597</v>
      </c>
      <c r="B2" s="245"/>
      <c r="C2" s="245"/>
      <c r="D2" s="245"/>
      <c r="E2" s="245"/>
      <c r="F2" s="245"/>
      <c r="G2" s="245"/>
      <c r="H2" s="245"/>
      <c r="I2" s="245"/>
      <c r="J2" s="245"/>
      <c r="K2" s="245"/>
      <c r="L2" s="245"/>
      <c r="M2" s="245"/>
      <c r="N2" s="245"/>
      <c r="O2" s="245"/>
      <c r="P2" s="245"/>
    </row>
    <row r="3" spans="1:16" ht="18.75">
      <c r="A3" s="255" t="s">
        <v>450</v>
      </c>
      <c r="B3" s="255"/>
      <c r="C3" s="255"/>
      <c r="D3" s="255"/>
      <c r="E3" s="255"/>
      <c r="F3" s="255"/>
      <c r="G3" s="255"/>
      <c r="H3" s="255"/>
      <c r="I3" s="255"/>
      <c r="J3" s="255"/>
      <c r="K3" s="255"/>
      <c r="L3" s="255"/>
      <c r="M3" s="255"/>
      <c r="N3" s="255"/>
      <c r="O3" s="255"/>
      <c r="P3" s="255"/>
    </row>
    <row r="4" spans="1:16" ht="22.5">
      <c r="A4" s="247" t="s">
        <v>413</v>
      </c>
      <c r="B4" s="247"/>
      <c r="C4" s="247"/>
      <c r="D4" s="247"/>
      <c r="E4" s="247"/>
      <c r="F4" s="247"/>
      <c r="G4" s="247"/>
      <c r="H4" s="247"/>
      <c r="I4" s="247"/>
      <c r="J4" s="247"/>
      <c r="K4" s="247"/>
      <c r="L4" s="247"/>
      <c r="M4" s="247"/>
      <c r="N4" s="247"/>
      <c r="O4" s="247"/>
      <c r="P4" s="247"/>
    </row>
    <row r="6" spans="1:16" ht="27.75" customHeight="1">
      <c r="A6" s="321" t="s">
        <v>415</v>
      </c>
      <c r="B6" s="321" t="s">
        <v>598</v>
      </c>
      <c r="C6" s="321" t="s">
        <v>599</v>
      </c>
      <c r="D6" s="321" t="s">
        <v>600</v>
      </c>
      <c r="E6" s="321" t="s">
        <v>697</v>
      </c>
      <c r="F6" s="321" t="s">
        <v>602</v>
      </c>
      <c r="G6" s="325" t="s">
        <v>603</v>
      </c>
      <c r="H6" s="326"/>
      <c r="I6" s="326"/>
      <c r="J6" s="326"/>
      <c r="K6" s="326"/>
      <c r="L6" s="326"/>
      <c r="M6" s="326"/>
      <c r="N6" s="327"/>
      <c r="O6" s="321" t="s">
        <v>604</v>
      </c>
      <c r="P6" s="321" t="s">
        <v>605</v>
      </c>
    </row>
    <row r="7" spans="1:16" ht="61.5" customHeight="1">
      <c r="A7" s="321"/>
      <c r="B7" s="321"/>
      <c r="C7" s="321"/>
      <c r="D7" s="321"/>
      <c r="E7" s="321"/>
      <c r="F7" s="321"/>
      <c r="G7" s="37" t="s">
        <v>308</v>
      </c>
      <c r="H7" s="37" t="s">
        <v>309</v>
      </c>
      <c r="I7" s="37" t="s">
        <v>310</v>
      </c>
      <c r="J7" s="37" t="s">
        <v>311</v>
      </c>
      <c r="K7" s="37" t="s">
        <v>312</v>
      </c>
      <c r="L7" s="38" t="s">
        <v>313</v>
      </c>
      <c r="M7" s="72" t="s">
        <v>44</v>
      </c>
      <c r="N7" s="72" t="s">
        <v>45</v>
      </c>
      <c r="O7" s="321"/>
      <c r="P7" s="321"/>
    </row>
    <row r="8" spans="1:16">
      <c r="A8" s="37">
        <v>1</v>
      </c>
      <c r="B8" s="37">
        <v>2</v>
      </c>
      <c r="C8" s="37">
        <v>3</v>
      </c>
      <c r="D8" s="70">
        <v>4</v>
      </c>
      <c r="E8" s="70">
        <v>5</v>
      </c>
      <c r="F8" s="70">
        <v>6</v>
      </c>
      <c r="G8" s="70">
        <v>7</v>
      </c>
      <c r="H8" s="70">
        <v>8</v>
      </c>
      <c r="I8" s="70">
        <v>9</v>
      </c>
      <c r="J8" s="70">
        <v>10</v>
      </c>
      <c r="K8" s="70">
        <v>11</v>
      </c>
      <c r="L8" s="70">
        <v>12</v>
      </c>
      <c r="M8" s="70">
        <v>13</v>
      </c>
      <c r="N8" s="70">
        <v>14</v>
      </c>
      <c r="O8" s="70">
        <v>15</v>
      </c>
      <c r="P8" s="70">
        <v>16</v>
      </c>
    </row>
    <row r="9" spans="1:16" ht="27.75" customHeight="1">
      <c r="A9" s="321">
        <v>1</v>
      </c>
      <c r="B9" s="324" t="s">
        <v>698</v>
      </c>
      <c r="C9" s="39" t="s">
        <v>15</v>
      </c>
      <c r="D9" s="40" t="s">
        <v>688</v>
      </c>
      <c r="E9" s="42">
        <f>E10+E11+E12</f>
        <v>2624.4</v>
      </c>
      <c r="F9" s="42">
        <f>F10+F11+F12</f>
        <v>35787.599999999999</v>
      </c>
      <c r="G9" s="42">
        <f>G10+G11+G12</f>
        <v>3000</v>
      </c>
      <c r="H9" s="42">
        <f t="shared" ref="H9:N9" si="0">H10+H11+H12</f>
        <v>4750</v>
      </c>
      <c r="I9" s="42">
        <f t="shared" si="0"/>
        <v>3000</v>
      </c>
      <c r="J9" s="42">
        <f t="shared" si="0"/>
        <v>4305.2</v>
      </c>
      <c r="K9" s="42">
        <f t="shared" si="0"/>
        <v>4876.8</v>
      </c>
      <c r="L9" s="42">
        <f t="shared" si="0"/>
        <v>7245.2</v>
      </c>
      <c r="M9" s="42">
        <f t="shared" si="0"/>
        <v>4305.2</v>
      </c>
      <c r="N9" s="42">
        <f t="shared" si="0"/>
        <v>4305.2</v>
      </c>
      <c r="O9" s="43"/>
      <c r="P9" s="323" t="s">
        <v>619</v>
      </c>
    </row>
    <row r="10" spans="1:16" ht="36">
      <c r="A10" s="321"/>
      <c r="B10" s="324"/>
      <c r="C10" s="39" t="s">
        <v>315</v>
      </c>
      <c r="D10" s="40" t="s">
        <v>513</v>
      </c>
      <c r="E10" s="46">
        <f>E14</f>
        <v>2624.4</v>
      </c>
      <c r="F10" s="42">
        <f>G10+H10+I10+J10+K10+L10+M10+N10</f>
        <v>35787.599999999999</v>
      </c>
      <c r="G10" s="42">
        <f>G14</f>
        <v>3000</v>
      </c>
      <c r="H10" s="42">
        <f t="shared" ref="H10:N10" si="1">H14</f>
        <v>4750</v>
      </c>
      <c r="I10" s="42">
        <f t="shared" si="1"/>
        <v>3000</v>
      </c>
      <c r="J10" s="42">
        <f t="shared" si="1"/>
        <v>4305.2</v>
      </c>
      <c r="K10" s="42">
        <f t="shared" si="1"/>
        <v>4876.8</v>
      </c>
      <c r="L10" s="42">
        <f t="shared" si="1"/>
        <v>7245.2</v>
      </c>
      <c r="M10" s="42">
        <f t="shared" si="1"/>
        <v>4305.2</v>
      </c>
      <c r="N10" s="42">
        <f t="shared" si="1"/>
        <v>4305.2</v>
      </c>
      <c r="O10" s="38" t="s">
        <v>606</v>
      </c>
      <c r="P10" s="323"/>
    </row>
    <row r="11" spans="1:16" ht="24">
      <c r="A11" s="321"/>
      <c r="B11" s="324"/>
      <c r="C11" s="39" t="s">
        <v>18</v>
      </c>
      <c r="D11" s="40" t="s">
        <v>513</v>
      </c>
      <c r="E11" s="46">
        <f t="shared" ref="E11:E12" si="2">E15</f>
        <v>0</v>
      </c>
      <c r="F11" s="42">
        <f>G11+H11+I11+J11+K11+L11+M11+N11</f>
        <v>0</v>
      </c>
      <c r="G11" s="42">
        <f t="shared" ref="G11:N11" si="3">G15</f>
        <v>0</v>
      </c>
      <c r="H11" s="42">
        <f t="shared" si="3"/>
        <v>0</v>
      </c>
      <c r="I11" s="42">
        <f t="shared" si="3"/>
        <v>0</v>
      </c>
      <c r="J11" s="42">
        <f t="shared" si="3"/>
        <v>0</v>
      </c>
      <c r="K11" s="42">
        <f t="shared" si="3"/>
        <v>0</v>
      </c>
      <c r="L11" s="42">
        <f t="shared" si="3"/>
        <v>0</v>
      </c>
      <c r="M11" s="42">
        <f t="shared" si="3"/>
        <v>0</v>
      </c>
      <c r="N11" s="42">
        <f t="shared" si="3"/>
        <v>0</v>
      </c>
      <c r="O11" s="37" t="s">
        <v>513</v>
      </c>
      <c r="P11" s="323"/>
    </row>
    <row r="12" spans="1:16" ht="33.75" customHeight="1">
      <c r="A12" s="321"/>
      <c r="B12" s="324"/>
      <c r="C12" s="39" t="s">
        <v>398</v>
      </c>
      <c r="D12" s="40" t="s">
        <v>513</v>
      </c>
      <c r="E12" s="46">
        <f t="shared" si="2"/>
        <v>0</v>
      </c>
      <c r="F12" s="42">
        <f>G12+H12+I12+J12+K12+L12+M12+N12</f>
        <v>0</v>
      </c>
      <c r="G12" s="42">
        <f t="shared" ref="G12:N12" si="4">G16</f>
        <v>0</v>
      </c>
      <c r="H12" s="42">
        <f t="shared" si="4"/>
        <v>0</v>
      </c>
      <c r="I12" s="42">
        <f t="shared" si="4"/>
        <v>0</v>
      </c>
      <c r="J12" s="42">
        <f t="shared" si="4"/>
        <v>0</v>
      </c>
      <c r="K12" s="42">
        <f t="shared" si="4"/>
        <v>0</v>
      </c>
      <c r="L12" s="42">
        <f t="shared" si="4"/>
        <v>0</v>
      </c>
      <c r="M12" s="42">
        <f t="shared" si="4"/>
        <v>0</v>
      </c>
      <c r="N12" s="42">
        <f t="shared" si="4"/>
        <v>0</v>
      </c>
      <c r="O12" s="37" t="s">
        <v>513</v>
      </c>
      <c r="P12" s="323"/>
    </row>
    <row r="13" spans="1:16" ht="27.75" customHeight="1">
      <c r="A13" s="321" t="s">
        <v>610</v>
      </c>
      <c r="B13" s="322" t="s">
        <v>699</v>
      </c>
      <c r="C13" s="39" t="s">
        <v>15</v>
      </c>
      <c r="D13" s="40" t="s">
        <v>688</v>
      </c>
      <c r="E13" s="46">
        <f>E14+E15+E16</f>
        <v>2624.4</v>
      </c>
      <c r="F13" s="42">
        <f>F14+F15+F16</f>
        <v>35787.599999999999</v>
      </c>
      <c r="G13" s="42">
        <f>G14+G15+G16</f>
        <v>3000</v>
      </c>
      <c r="H13" s="42">
        <f t="shared" ref="H13:L13" si="5">H14+H15+H16</f>
        <v>4750</v>
      </c>
      <c r="I13" s="42">
        <f t="shared" si="5"/>
        <v>3000</v>
      </c>
      <c r="J13" s="42">
        <f t="shared" si="5"/>
        <v>4305.2</v>
      </c>
      <c r="K13" s="42">
        <f t="shared" si="5"/>
        <v>4876.8</v>
      </c>
      <c r="L13" s="42">
        <f t="shared" si="5"/>
        <v>7245.2</v>
      </c>
      <c r="M13" s="45">
        <v>4305.2</v>
      </c>
      <c r="N13" s="45">
        <v>4305.2</v>
      </c>
      <c r="O13" s="44"/>
      <c r="P13" s="323"/>
    </row>
    <row r="14" spans="1:16" ht="59.25" customHeight="1">
      <c r="A14" s="321"/>
      <c r="B14" s="322"/>
      <c r="C14" s="38" t="s">
        <v>315</v>
      </c>
      <c r="D14" s="37" t="s">
        <v>513</v>
      </c>
      <c r="E14" s="45">
        <v>2624.4</v>
      </c>
      <c r="F14" s="42">
        <f>G14+H14+I14+J14+K14+L14+M14+N14</f>
        <v>35787.599999999999</v>
      </c>
      <c r="G14" s="45">
        <v>3000</v>
      </c>
      <c r="H14" s="45">
        <v>4750</v>
      </c>
      <c r="I14" s="45">
        <v>3000</v>
      </c>
      <c r="J14" s="45">
        <v>4305.2</v>
      </c>
      <c r="K14" s="45">
        <v>4876.8</v>
      </c>
      <c r="L14" s="45">
        <v>7245.2</v>
      </c>
      <c r="M14" s="45">
        <v>4305.2</v>
      </c>
      <c r="N14" s="45">
        <v>4305.2</v>
      </c>
      <c r="O14" s="38" t="s">
        <v>618</v>
      </c>
      <c r="P14" s="323"/>
    </row>
    <row r="15" spans="1:16" ht="29.25" customHeight="1">
      <c r="A15" s="321"/>
      <c r="B15" s="322"/>
      <c r="C15" s="38" t="s">
        <v>18</v>
      </c>
      <c r="D15" s="37" t="s">
        <v>513</v>
      </c>
      <c r="E15" s="45">
        <v>0</v>
      </c>
      <c r="F15" s="42">
        <f t="shared" ref="F15:F16" si="6">G15+H15+I15+J15+K15+L15+M15+N15</f>
        <v>0</v>
      </c>
      <c r="G15" s="45">
        <v>0</v>
      </c>
      <c r="H15" s="45">
        <v>0</v>
      </c>
      <c r="I15" s="45">
        <v>0</v>
      </c>
      <c r="J15" s="45">
        <v>0</v>
      </c>
      <c r="K15" s="45">
        <v>0</v>
      </c>
      <c r="L15" s="45">
        <v>0</v>
      </c>
      <c r="M15" s="45"/>
      <c r="N15" s="45"/>
      <c r="O15" s="37" t="s">
        <v>513</v>
      </c>
      <c r="P15" s="323"/>
    </row>
    <row r="16" spans="1:16" ht="40.5" customHeight="1">
      <c r="A16" s="321"/>
      <c r="B16" s="322"/>
      <c r="C16" s="38" t="s">
        <v>398</v>
      </c>
      <c r="D16" s="37" t="s">
        <v>513</v>
      </c>
      <c r="E16" s="45">
        <v>0</v>
      </c>
      <c r="F16" s="42">
        <f t="shared" si="6"/>
        <v>0</v>
      </c>
      <c r="G16" s="45">
        <v>0</v>
      </c>
      <c r="H16" s="45">
        <v>0</v>
      </c>
      <c r="I16" s="45">
        <v>0</v>
      </c>
      <c r="J16" s="45">
        <v>0</v>
      </c>
      <c r="K16" s="45">
        <v>0</v>
      </c>
      <c r="L16" s="45">
        <v>0</v>
      </c>
      <c r="M16" s="45"/>
      <c r="N16" s="45"/>
      <c r="O16" s="37" t="s">
        <v>513</v>
      </c>
      <c r="P16" s="323"/>
    </row>
  </sheetData>
  <mergeCells count="19">
    <mergeCell ref="O1:P1"/>
    <mergeCell ref="A2:P2"/>
    <mergeCell ref="A3:P3"/>
    <mergeCell ref="A4:P4"/>
    <mergeCell ref="A6:A7"/>
    <mergeCell ref="B6:B7"/>
    <mergeCell ref="C6:C7"/>
    <mergeCell ref="D6:D7"/>
    <mergeCell ref="E6:E7"/>
    <mergeCell ref="F6:F7"/>
    <mergeCell ref="G6:N6"/>
    <mergeCell ref="A13:A16"/>
    <mergeCell ref="B13:B16"/>
    <mergeCell ref="P13:P16"/>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P16"/>
  <sheetViews>
    <sheetView topLeftCell="A4" zoomScale="90" zoomScaleNormal="90" workbookViewId="0">
      <selection activeCell="F13" sqref="F13"/>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43" t="s">
        <v>621</v>
      </c>
      <c r="P1" s="243"/>
    </row>
    <row r="2" spans="1:16" ht="18.75">
      <c r="A2" s="245" t="s">
        <v>597</v>
      </c>
      <c r="B2" s="245"/>
      <c r="C2" s="245"/>
      <c r="D2" s="245"/>
      <c r="E2" s="245"/>
      <c r="F2" s="245"/>
      <c r="G2" s="245"/>
      <c r="H2" s="245"/>
      <c r="I2" s="245"/>
      <c r="J2" s="245"/>
      <c r="K2" s="245"/>
      <c r="L2" s="245"/>
      <c r="M2" s="245"/>
      <c r="N2" s="245"/>
      <c r="O2" s="245"/>
      <c r="P2" s="245"/>
    </row>
    <row r="3" spans="1:16" ht="57.75" customHeight="1">
      <c r="A3" s="255" t="s">
        <v>622</v>
      </c>
      <c r="B3" s="255"/>
      <c r="C3" s="255"/>
      <c r="D3" s="255"/>
      <c r="E3" s="255"/>
      <c r="F3" s="255"/>
      <c r="G3" s="255"/>
      <c r="H3" s="255"/>
      <c r="I3" s="255"/>
      <c r="J3" s="255"/>
      <c r="K3" s="255"/>
      <c r="L3" s="255"/>
      <c r="M3" s="255"/>
      <c r="N3" s="255"/>
      <c r="O3" s="255"/>
      <c r="P3" s="255"/>
    </row>
    <row r="4" spans="1:16" ht="22.5">
      <c r="A4" s="247" t="s">
        <v>413</v>
      </c>
      <c r="B4" s="247"/>
      <c r="C4" s="247"/>
      <c r="D4" s="247"/>
      <c r="E4" s="247"/>
      <c r="F4" s="247"/>
      <c r="G4" s="247"/>
      <c r="H4" s="247"/>
      <c r="I4" s="247"/>
      <c r="J4" s="247"/>
      <c r="K4" s="247"/>
      <c r="L4" s="247"/>
      <c r="M4" s="247"/>
      <c r="N4" s="247"/>
      <c r="O4" s="247"/>
      <c r="P4" s="247"/>
    </row>
    <row r="6" spans="1:16" ht="27.75" customHeight="1">
      <c r="A6" s="321" t="s">
        <v>415</v>
      </c>
      <c r="B6" s="321" t="s">
        <v>598</v>
      </c>
      <c r="C6" s="321" t="s">
        <v>599</v>
      </c>
      <c r="D6" s="321" t="s">
        <v>600</v>
      </c>
      <c r="E6" s="321" t="s">
        <v>601</v>
      </c>
      <c r="F6" s="321" t="s">
        <v>602</v>
      </c>
      <c r="G6" s="325" t="s">
        <v>603</v>
      </c>
      <c r="H6" s="326"/>
      <c r="I6" s="326"/>
      <c r="J6" s="326"/>
      <c r="K6" s="326"/>
      <c r="L6" s="326"/>
      <c r="M6" s="326"/>
      <c r="N6" s="327"/>
      <c r="O6" s="321" t="s">
        <v>604</v>
      </c>
      <c r="P6" s="321" t="s">
        <v>605</v>
      </c>
    </row>
    <row r="7" spans="1:16" ht="66" customHeight="1">
      <c r="A7" s="321"/>
      <c r="B7" s="321"/>
      <c r="C7" s="321"/>
      <c r="D7" s="321"/>
      <c r="E7" s="321"/>
      <c r="F7" s="321"/>
      <c r="G7" s="37" t="s">
        <v>308</v>
      </c>
      <c r="H7" s="37" t="s">
        <v>309</v>
      </c>
      <c r="I7" s="37" t="s">
        <v>310</v>
      </c>
      <c r="J7" s="37" t="s">
        <v>311</v>
      </c>
      <c r="K7" s="37" t="s">
        <v>312</v>
      </c>
      <c r="L7" s="38" t="s">
        <v>313</v>
      </c>
      <c r="M7" s="72" t="s">
        <v>44</v>
      </c>
      <c r="N7" s="72" t="s">
        <v>45</v>
      </c>
      <c r="O7" s="321"/>
      <c r="P7" s="321"/>
    </row>
    <row r="8" spans="1:16">
      <c r="A8" s="37">
        <v>1</v>
      </c>
      <c r="B8" s="37">
        <v>2</v>
      </c>
      <c r="C8" s="37">
        <v>3</v>
      </c>
      <c r="D8" s="70">
        <v>4</v>
      </c>
      <c r="E8" s="70">
        <v>5</v>
      </c>
      <c r="F8" s="70">
        <v>6</v>
      </c>
      <c r="G8" s="70">
        <v>7</v>
      </c>
      <c r="H8" s="70">
        <v>8</v>
      </c>
      <c r="I8" s="70">
        <v>9</v>
      </c>
      <c r="J8" s="70">
        <v>10</v>
      </c>
      <c r="K8" s="70">
        <v>11</v>
      </c>
      <c r="L8" s="70">
        <v>12</v>
      </c>
      <c r="M8" s="70">
        <v>13</v>
      </c>
      <c r="N8" s="70">
        <v>14</v>
      </c>
      <c r="O8" s="70">
        <v>15</v>
      </c>
      <c r="P8" s="70">
        <v>16</v>
      </c>
    </row>
    <row r="9" spans="1:16" ht="53.25" customHeight="1">
      <c r="A9" s="321">
        <v>1</v>
      </c>
      <c r="B9" s="324" t="s">
        <v>695</v>
      </c>
      <c r="C9" s="39" t="s">
        <v>15</v>
      </c>
      <c r="D9" s="40" t="s">
        <v>688</v>
      </c>
      <c r="E9" s="42">
        <f>E10+E11+E12</f>
        <v>214.7</v>
      </c>
      <c r="F9" s="42">
        <f>F10+F11+F12</f>
        <v>133216.6</v>
      </c>
      <c r="G9" s="42">
        <f>G10+G11+G12</f>
        <v>4526.1000000000004</v>
      </c>
      <c r="H9" s="42">
        <f t="shared" ref="H9:N9" si="0">H10+H11+H12</f>
        <v>1921.9</v>
      </c>
      <c r="I9" s="42">
        <f t="shared" si="0"/>
        <v>17403.900000000001</v>
      </c>
      <c r="J9" s="42">
        <f t="shared" si="0"/>
        <v>50847.199999999997</v>
      </c>
      <c r="K9" s="42">
        <f t="shared" si="0"/>
        <v>23785</v>
      </c>
      <c r="L9" s="42">
        <f t="shared" si="0"/>
        <v>11265.2</v>
      </c>
      <c r="M9" s="42">
        <f t="shared" si="0"/>
        <v>9097.2000000000007</v>
      </c>
      <c r="N9" s="42">
        <f t="shared" si="0"/>
        <v>14370.1</v>
      </c>
      <c r="O9" s="43"/>
      <c r="P9" s="323" t="s">
        <v>623</v>
      </c>
    </row>
    <row r="10" spans="1:16" ht="54" customHeight="1">
      <c r="A10" s="321"/>
      <c r="B10" s="324"/>
      <c r="C10" s="39" t="s">
        <v>315</v>
      </c>
      <c r="D10" s="40" t="s">
        <v>513</v>
      </c>
      <c r="E10" s="46">
        <f>E14</f>
        <v>214.7</v>
      </c>
      <c r="F10" s="42">
        <f>G10+H10+I10+J10+K10+L10+M10+N10</f>
        <v>23310.5</v>
      </c>
      <c r="G10" s="42">
        <f>G14</f>
        <v>441.1</v>
      </c>
      <c r="H10" s="42">
        <f t="shared" ref="H10:N10" si="1">H14</f>
        <v>1322</v>
      </c>
      <c r="I10" s="42">
        <f t="shared" si="1"/>
        <v>7987.8</v>
      </c>
      <c r="J10" s="42">
        <v>3259.2</v>
      </c>
      <c r="K10" s="42">
        <f t="shared" si="1"/>
        <v>2410</v>
      </c>
      <c r="L10" s="42">
        <f>L14</f>
        <v>4403.2</v>
      </c>
      <c r="M10" s="42">
        <f>M14</f>
        <v>2768.7</v>
      </c>
      <c r="N10" s="42">
        <f t="shared" si="1"/>
        <v>718.5</v>
      </c>
      <c r="O10" s="38" t="s">
        <v>606</v>
      </c>
      <c r="P10" s="323"/>
    </row>
    <row r="11" spans="1:16" ht="43.5" customHeight="1">
      <c r="A11" s="321"/>
      <c r="B11" s="324"/>
      <c r="C11" s="39" t="s">
        <v>18</v>
      </c>
      <c r="D11" s="40" t="s">
        <v>513</v>
      </c>
      <c r="E11" s="46">
        <f t="shared" ref="E11:E12" si="2">E15</f>
        <v>0</v>
      </c>
      <c r="F11" s="42">
        <f>G11+H11+I11+J11+K11+L11+M11+N11</f>
        <v>109906.1</v>
      </c>
      <c r="G11" s="42">
        <f t="shared" ref="G11:N12" si="3">G15</f>
        <v>4085</v>
      </c>
      <c r="H11" s="42">
        <f t="shared" si="3"/>
        <v>599.9</v>
      </c>
      <c r="I11" s="42">
        <f t="shared" si="3"/>
        <v>9416.1</v>
      </c>
      <c r="J11" s="42">
        <f t="shared" si="3"/>
        <v>47588</v>
      </c>
      <c r="K11" s="42">
        <v>21375</v>
      </c>
      <c r="L11" s="42">
        <f t="shared" si="3"/>
        <v>6862</v>
      </c>
      <c r="M11" s="42">
        <f t="shared" si="3"/>
        <v>6328.5</v>
      </c>
      <c r="N11" s="42">
        <f t="shared" si="3"/>
        <v>13651.6</v>
      </c>
      <c r="O11" s="37" t="s">
        <v>513</v>
      </c>
      <c r="P11" s="323"/>
    </row>
    <row r="12" spans="1:16" ht="33.75" customHeight="1">
      <c r="A12" s="321"/>
      <c r="B12" s="324"/>
      <c r="C12" s="39" t="s">
        <v>398</v>
      </c>
      <c r="D12" s="40" t="s">
        <v>513</v>
      </c>
      <c r="E12" s="46">
        <f t="shared" si="2"/>
        <v>0</v>
      </c>
      <c r="F12" s="42">
        <f t="shared" ref="F12" si="4">G12+H12+I12+J12+K12+L12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23"/>
    </row>
    <row r="13" spans="1:16" ht="27.75" customHeight="1">
      <c r="A13" s="321" t="s">
        <v>610</v>
      </c>
      <c r="B13" s="322" t="s">
        <v>696</v>
      </c>
      <c r="C13" s="39" t="s">
        <v>15</v>
      </c>
      <c r="D13" s="40" t="s">
        <v>688</v>
      </c>
      <c r="E13" s="46">
        <f>E14+E15+E16</f>
        <v>214.7</v>
      </c>
      <c r="F13" s="42">
        <f>F14+F15+F16</f>
        <v>133216.6</v>
      </c>
      <c r="G13" s="42">
        <f>G14+G15+G16</f>
        <v>4526.1000000000004</v>
      </c>
      <c r="H13" s="42">
        <f t="shared" ref="H13:N13" si="5">H14+H15+H16</f>
        <v>1921.9</v>
      </c>
      <c r="I13" s="42">
        <f t="shared" si="5"/>
        <v>17403.900000000001</v>
      </c>
      <c r="J13" s="42">
        <f t="shared" si="5"/>
        <v>50847.199999999997</v>
      </c>
      <c r="K13" s="42">
        <f t="shared" si="5"/>
        <v>23785</v>
      </c>
      <c r="L13" s="42">
        <f>L14+L15+L16</f>
        <v>11265.2</v>
      </c>
      <c r="M13" s="42">
        <f>M14+M15+M16</f>
        <v>9097.2000000000007</v>
      </c>
      <c r="N13" s="42">
        <f t="shared" si="5"/>
        <v>14370.1</v>
      </c>
      <c r="O13" s="44"/>
      <c r="P13" s="323"/>
    </row>
    <row r="14" spans="1:16" ht="59.25" customHeight="1">
      <c r="A14" s="321"/>
      <c r="B14" s="322"/>
      <c r="C14" s="38" t="s">
        <v>315</v>
      </c>
      <c r="D14" s="37" t="s">
        <v>513</v>
      </c>
      <c r="E14" s="45">
        <v>214.7</v>
      </c>
      <c r="F14" s="42">
        <f>G14+H14+I14+J14+K14+L14+M14+N14</f>
        <v>23310.5</v>
      </c>
      <c r="G14" s="45">
        <v>441.1</v>
      </c>
      <c r="H14" s="45">
        <v>1322</v>
      </c>
      <c r="I14" s="45">
        <v>7987.8</v>
      </c>
      <c r="J14" s="45">
        <v>3259.2</v>
      </c>
      <c r="K14" s="45">
        <v>2410</v>
      </c>
      <c r="L14" s="45">
        <v>4403.2</v>
      </c>
      <c r="M14" s="45">
        <v>2768.7</v>
      </c>
      <c r="N14" s="45">
        <v>718.5</v>
      </c>
      <c r="O14" s="38" t="s">
        <v>618</v>
      </c>
      <c r="P14" s="323"/>
    </row>
    <row r="15" spans="1:16" ht="29.25" customHeight="1">
      <c r="A15" s="321"/>
      <c r="B15" s="322"/>
      <c r="C15" s="38" t="s">
        <v>18</v>
      </c>
      <c r="D15" s="37" t="s">
        <v>513</v>
      </c>
      <c r="E15" s="45">
        <v>0</v>
      </c>
      <c r="F15" s="42">
        <f>G15+H15+I15+J15+K15+L15+M15+N15</f>
        <v>109906.1</v>
      </c>
      <c r="G15" s="45">
        <v>4085</v>
      </c>
      <c r="H15" s="45">
        <v>599.9</v>
      </c>
      <c r="I15" s="45">
        <v>9416.1</v>
      </c>
      <c r="J15" s="45">
        <v>47588</v>
      </c>
      <c r="K15" s="45">
        <v>21375</v>
      </c>
      <c r="L15" s="45">
        <v>6862</v>
      </c>
      <c r="M15" s="45">
        <v>6328.5</v>
      </c>
      <c r="N15" s="45">
        <v>13651.6</v>
      </c>
      <c r="O15" s="37" t="s">
        <v>513</v>
      </c>
      <c r="P15" s="323"/>
    </row>
    <row r="16" spans="1:16" ht="40.5" customHeight="1">
      <c r="A16" s="321"/>
      <c r="B16" s="322"/>
      <c r="C16" s="38" t="s">
        <v>398</v>
      </c>
      <c r="D16" s="37" t="s">
        <v>513</v>
      </c>
      <c r="E16" s="45">
        <v>0</v>
      </c>
      <c r="F16" s="42">
        <f>G16+H16+I16+J16+K16+L16+M16+N16</f>
        <v>0</v>
      </c>
      <c r="G16" s="45">
        <v>0</v>
      </c>
      <c r="H16" s="45">
        <v>0</v>
      </c>
      <c r="I16" s="45">
        <v>0</v>
      </c>
      <c r="J16" s="45">
        <v>0</v>
      </c>
      <c r="K16" s="45">
        <v>0</v>
      </c>
      <c r="L16" s="45">
        <v>0</v>
      </c>
      <c r="M16" s="45">
        <v>0</v>
      </c>
      <c r="N16" s="45">
        <v>0</v>
      </c>
      <c r="O16" s="37" t="s">
        <v>513</v>
      </c>
      <c r="P16" s="323"/>
    </row>
  </sheetData>
  <mergeCells count="19">
    <mergeCell ref="O1:P1"/>
    <mergeCell ref="A2:P2"/>
    <mergeCell ref="A3:P3"/>
    <mergeCell ref="A4:P4"/>
    <mergeCell ref="A6:A7"/>
    <mergeCell ref="B6:B7"/>
    <mergeCell ref="C6:C7"/>
    <mergeCell ref="D6:D7"/>
    <mergeCell ref="E6:E7"/>
    <mergeCell ref="F6:F7"/>
    <mergeCell ref="G6:N6"/>
    <mergeCell ref="A13:A16"/>
    <mergeCell ref="B13:B16"/>
    <mergeCell ref="P13:P16"/>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sheetPr>
    <pageSetUpPr fitToPage="1"/>
  </sheetPr>
  <dimension ref="A1:P24"/>
  <sheetViews>
    <sheetView zoomScale="90" zoomScaleNormal="90" workbookViewId="0">
      <selection activeCell="L14" sqref="L14"/>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43" t="s">
        <v>624</v>
      </c>
      <c r="P1" s="243"/>
    </row>
    <row r="2" spans="1:16" ht="18.75">
      <c r="A2" s="245" t="s">
        <v>597</v>
      </c>
      <c r="B2" s="245"/>
      <c r="C2" s="245"/>
      <c r="D2" s="245"/>
      <c r="E2" s="245"/>
      <c r="F2" s="245"/>
      <c r="G2" s="245"/>
      <c r="H2" s="245"/>
      <c r="I2" s="245"/>
      <c r="J2" s="245"/>
      <c r="K2" s="245"/>
      <c r="L2" s="245"/>
      <c r="M2" s="245"/>
      <c r="N2" s="245"/>
      <c r="O2" s="245"/>
      <c r="P2" s="245"/>
    </row>
    <row r="3" spans="1:16" ht="57.75" customHeight="1">
      <c r="A3" s="255" t="s">
        <v>625</v>
      </c>
      <c r="B3" s="255"/>
      <c r="C3" s="255"/>
      <c r="D3" s="255"/>
      <c r="E3" s="255"/>
      <c r="F3" s="255"/>
      <c r="G3" s="255"/>
      <c r="H3" s="255"/>
      <c r="I3" s="255"/>
      <c r="J3" s="255"/>
      <c r="K3" s="255"/>
      <c r="L3" s="255"/>
      <c r="M3" s="255"/>
      <c r="N3" s="255"/>
      <c r="O3" s="255"/>
      <c r="P3" s="255"/>
    </row>
    <row r="4" spans="1:16" ht="22.5">
      <c r="A4" s="247" t="s">
        <v>413</v>
      </c>
      <c r="B4" s="247"/>
      <c r="C4" s="247"/>
      <c r="D4" s="247"/>
      <c r="E4" s="247"/>
      <c r="F4" s="247"/>
      <c r="G4" s="247"/>
      <c r="H4" s="247"/>
      <c r="I4" s="247"/>
      <c r="J4" s="247"/>
      <c r="K4" s="247"/>
      <c r="L4" s="247"/>
      <c r="M4" s="247"/>
      <c r="N4" s="247"/>
      <c r="O4" s="247"/>
      <c r="P4" s="247"/>
    </row>
    <row r="6" spans="1:16" ht="27.75" customHeight="1">
      <c r="A6" s="321" t="s">
        <v>415</v>
      </c>
      <c r="B6" s="321" t="s">
        <v>598</v>
      </c>
      <c r="C6" s="321" t="s">
        <v>599</v>
      </c>
      <c r="D6" s="321" t="s">
        <v>600</v>
      </c>
      <c r="E6" s="321" t="s">
        <v>601</v>
      </c>
      <c r="F6" s="321" t="s">
        <v>602</v>
      </c>
      <c r="G6" s="325" t="s">
        <v>603</v>
      </c>
      <c r="H6" s="326"/>
      <c r="I6" s="326"/>
      <c r="J6" s="326"/>
      <c r="K6" s="326"/>
      <c r="L6" s="326"/>
      <c r="M6" s="326"/>
      <c r="N6" s="327"/>
      <c r="O6" s="321" t="s">
        <v>604</v>
      </c>
      <c r="P6" s="321" t="s">
        <v>605</v>
      </c>
    </row>
    <row r="7" spans="1:16" ht="66" customHeight="1">
      <c r="A7" s="321"/>
      <c r="B7" s="321"/>
      <c r="C7" s="321"/>
      <c r="D7" s="321"/>
      <c r="E7" s="321"/>
      <c r="F7" s="321"/>
      <c r="G7" s="37" t="s">
        <v>308</v>
      </c>
      <c r="H7" s="37" t="s">
        <v>309</v>
      </c>
      <c r="I7" s="37" t="s">
        <v>310</v>
      </c>
      <c r="J7" s="37" t="s">
        <v>311</v>
      </c>
      <c r="K7" s="37" t="s">
        <v>312</v>
      </c>
      <c r="L7" s="38" t="s">
        <v>313</v>
      </c>
      <c r="M7" s="72" t="s">
        <v>44</v>
      </c>
      <c r="N7" s="72" t="s">
        <v>45</v>
      </c>
      <c r="O7" s="321"/>
      <c r="P7" s="321"/>
    </row>
    <row r="8" spans="1:16">
      <c r="A8" s="37">
        <v>1</v>
      </c>
      <c r="B8" s="37">
        <v>2</v>
      </c>
      <c r="C8" s="37">
        <v>3</v>
      </c>
      <c r="D8" s="70">
        <v>4</v>
      </c>
      <c r="E8" s="70">
        <v>5</v>
      </c>
      <c r="F8" s="70">
        <v>6</v>
      </c>
      <c r="G8" s="70">
        <v>7</v>
      </c>
      <c r="H8" s="70">
        <v>8</v>
      </c>
      <c r="I8" s="70">
        <v>9</v>
      </c>
      <c r="J8" s="70">
        <v>10</v>
      </c>
      <c r="K8" s="70">
        <v>11</v>
      </c>
      <c r="L8" s="70">
        <v>12</v>
      </c>
      <c r="M8" s="70">
        <v>13</v>
      </c>
      <c r="N8" s="70">
        <v>14</v>
      </c>
      <c r="O8" s="70">
        <v>15</v>
      </c>
      <c r="P8" s="70">
        <v>16</v>
      </c>
    </row>
    <row r="9" spans="1:16" ht="22.5" customHeight="1">
      <c r="A9" s="321">
        <v>1</v>
      </c>
      <c r="B9" s="324" t="s">
        <v>691</v>
      </c>
      <c r="C9" s="39" t="s">
        <v>15</v>
      </c>
      <c r="D9" s="40" t="s">
        <v>608</v>
      </c>
      <c r="E9" s="42">
        <f>E10+E11+E12</f>
        <v>215.5</v>
      </c>
      <c r="F9" s="42">
        <f>F10+F11+F12</f>
        <v>16010.800000000001</v>
      </c>
      <c r="G9" s="42">
        <f>G10+G11+G12</f>
        <v>215.5</v>
      </c>
      <c r="H9" s="42">
        <f t="shared" ref="H9:L9" si="0">H10+H11+H12</f>
        <v>499.2</v>
      </c>
      <c r="I9" s="42">
        <f t="shared" si="0"/>
        <v>4248.1000000000004</v>
      </c>
      <c r="J9" s="42">
        <f t="shared" si="0"/>
        <v>5971.1</v>
      </c>
      <c r="K9" s="42">
        <f t="shared" si="0"/>
        <v>397.6</v>
      </c>
      <c r="L9" s="42">
        <f t="shared" si="0"/>
        <v>3927.1</v>
      </c>
      <c r="M9" s="42">
        <v>508.4</v>
      </c>
      <c r="N9" s="42">
        <v>243.8</v>
      </c>
      <c r="O9" s="43"/>
      <c r="P9" s="323"/>
    </row>
    <row r="10" spans="1:16" ht="54" customHeight="1">
      <c r="A10" s="321"/>
      <c r="B10" s="324"/>
      <c r="C10" s="39" t="s">
        <v>315</v>
      </c>
      <c r="D10" s="40" t="s">
        <v>513</v>
      </c>
      <c r="E10" s="46">
        <f>E14+E18+E22</f>
        <v>215.5</v>
      </c>
      <c r="F10" s="42">
        <f>G10+H10+I10+J10+K10+L10+M10+N10</f>
        <v>16010.800000000001</v>
      </c>
      <c r="G10" s="42">
        <f>G14+G18+G22</f>
        <v>215.5</v>
      </c>
      <c r="H10" s="42">
        <f t="shared" ref="H10:K10" si="1">H14+H18+H22</f>
        <v>499.2</v>
      </c>
      <c r="I10" s="42">
        <f t="shared" si="1"/>
        <v>4248.1000000000004</v>
      </c>
      <c r="J10" s="42">
        <f t="shared" si="1"/>
        <v>5971.1</v>
      </c>
      <c r="K10" s="42">
        <f t="shared" si="1"/>
        <v>397.6</v>
      </c>
      <c r="L10" s="42">
        <f>L14+L18+L22</f>
        <v>3927.1</v>
      </c>
      <c r="M10" s="42">
        <v>508.4</v>
      </c>
      <c r="N10" s="42">
        <v>243.8</v>
      </c>
      <c r="O10" s="38"/>
      <c r="P10" s="323"/>
    </row>
    <row r="11" spans="1:16" ht="39.75" customHeight="1">
      <c r="A11" s="321"/>
      <c r="B11" s="324"/>
      <c r="C11" s="39" t="s">
        <v>18</v>
      </c>
      <c r="D11" s="40" t="s">
        <v>513</v>
      </c>
      <c r="E11" s="46">
        <f t="shared" ref="E11:E12" si="2">E15+E19+E23</f>
        <v>0</v>
      </c>
      <c r="F11" s="42">
        <f>G11+H11+I11+J11+K11+L11+M11+N11</f>
        <v>0</v>
      </c>
      <c r="G11" s="42">
        <f t="shared" ref="G11:N11" si="3">G15+G19+G23</f>
        <v>0</v>
      </c>
      <c r="H11" s="42">
        <f t="shared" si="3"/>
        <v>0</v>
      </c>
      <c r="I11" s="42">
        <f t="shared" si="3"/>
        <v>0</v>
      </c>
      <c r="J11" s="42">
        <f t="shared" si="3"/>
        <v>0</v>
      </c>
      <c r="K11" s="42">
        <f t="shared" si="3"/>
        <v>0</v>
      </c>
      <c r="L11" s="42">
        <f t="shared" si="3"/>
        <v>0</v>
      </c>
      <c r="M11" s="42">
        <f t="shared" si="3"/>
        <v>0</v>
      </c>
      <c r="N11" s="42">
        <f t="shared" si="3"/>
        <v>0</v>
      </c>
      <c r="O11" s="37" t="s">
        <v>513</v>
      </c>
      <c r="P11" s="323"/>
    </row>
    <row r="12" spans="1:16" ht="30" customHeight="1">
      <c r="A12" s="321"/>
      <c r="B12" s="324"/>
      <c r="C12" s="39" t="s">
        <v>398</v>
      </c>
      <c r="D12" s="40" t="s">
        <v>513</v>
      </c>
      <c r="E12" s="46">
        <f t="shared" si="2"/>
        <v>0</v>
      </c>
      <c r="F12" s="42">
        <f>G12+H12+I12+J12+K12+L12+M12+N12</f>
        <v>0</v>
      </c>
      <c r="G12" s="42">
        <f t="shared" ref="G12:N12" si="4">G16+G20+G24</f>
        <v>0</v>
      </c>
      <c r="H12" s="42">
        <f t="shared" si="4"/>
        <v>0</v>
      </c>
      <c r="I12" s="42">
        <f t="shared" si="4"/>
        <v>0</v>
      </c>
      <c r="J12" s="42">
        <f t="shared" si="4"/>
        <v>0</v>
      </c>
      <c r="K12" s="42">
        <f t="shared" si="4"/>
        <v>0</v>
      </c>
      <c r="L12" s="42">
        <f t="shared" si="4"/>
        <v>0</v>
      </c>
      <c r="M12" s="42">
        <f t="shared" si="4"/>
        <v>0</v>
      </c>
      <c r="N12" s="42">
        <f t="shared" si="4"/>
        <v>0</v>
      </c>
      <c r="O12" s="37" t="s">
        <v>513</v>
      </c>
      <c r="P12" s="323"/>
    </row>
    <row r="13" spans="1:16" ht="27.75" customHeight="1">
      <c r="A13" s="321" t="s">
        <v>610</v>
      </c>
      <c r="B13" s="322" t="s">
        <v>692</v>
      </c>
      <c r="C13" s="39" t="s">
        <v>15</v>
      </c>
      <c r="D13" s="40" t="s">
        <v>608</v>
      </c>
      <c r="E13" s="46">
        <f>E14+E15+E16</f>
        <v>215.5</v>
      </c>
      <c r="F13" s="42">
        <f>F14+F15+F16</f>
        <v>8239.6</v>
      </c>
      <c r="G13" s="42">
        <f>G14+G15+G16</f>
        <v>215.5</v>
      </c>
      <c r="H13" s="42">
        <f t="shared" ref="H13:L13" si="5">H14+H15+H16</f>
        <v>499.2</v>
      </c>
      <c r="I13" s="42">
        <f t="shared" si="5"/>
        <v>4233.1000000000004</v>
      </c>
      <c r="J13" s="42">
        <f t="shared" si="5"/>
        <v>1194.9000000000001</v>
      </c>
      <c r="K13" s="42">
        <f t="shared" si="5"/>
        <v>397.6</v>
      </c>
      <c r="L13" s="42">
        <f t="shared" si="5"/>
        <v>947.1</v>
      </c>
      <c r="M13" s="45">
        <v>508.4</v>
      </c>
      <c r="N13" s="45">
        <v>243.8</v>
      </c>
      <c r="O13" s="44"/>
      <c r="P13" s="323" t="s">
        <v>627</v>
      </c>
    </row>
    <row r="14" spans="1:16" ht="59.25" customHeight="1">
      <c r="A14" s="321"/>
      <c r="B14" s="322"/>
      <c r="C14" s="38" t="s">
        <v>315</v>
      </c>
      <c r="D14" s="37" t="s">
        <v>513</v>
      </c>
      <c r="E14" s="45">
        <v>215.5</v>
      </c>
      <c r="F14" s="42">
        <f>G14+H14+I14+J14+K14+L14+M14+N14</f>
        <v>8239.6</v>
      </c>
      <c r="G14" s="45">
        <v>215.5</v>
      </c>
      <c r="H14" s="45">
        <v>499.2</v>
      </c>
      <c r="I14" s="45">
        <v>4233.1000000000004</v>
      </c>
      <c r="J14" s="45">
        <v>1194.9000000000001</v>
      </c>
      <c r="K14" s="45">
        <v>397.6</v>
      </c>
      <c r="L14" s="45">
        <v>947.1</v>
      </c>
      <c r="M14" s="45">
        <v>508.4</v>
      </c>
      <c r="N14" s="45">
        <v>243.8</v>
      </c>
      <c r="O14" s="38" t="s">
        <v>626</v>
      </c>
      <c r="P14" s="323"/>
    </row>
    <row r="15" spans="1:16" ht="29.25" customHeight="1">
      <c r="A15" s="321"/>
      <c r="B15" s="322"/>
      <c r="C15" s="38" t="s">
        <v>18</v>
      </c>
      <c r="D15" s="37" t="s">
        <v>513</v>
      </c>
      <c r="E15" s="45">
        <v>0</v>
      </c>
      <c r="F15" s="42">
        <f t="shared" ref="F15:F16" si="6">G15+H15+I15+J15+K15+L15</f>
        <v>0</v>
      </c>
      <c r="G15" s="45">
        <v>0</v>
      </c>
      <c r="H15" s="45">
        <v>0</v>
      </c>
      <c r="I15" s="45">
        <v>0</v>
      </c>
      <c r="J15" s="45">
        <v>0</v>
      </c>
      <c r="K15" s="45">
        <v>0</v>
      </c>
      <c r="L15" s="45">
        <v>0</v>
      </c>
      <c r="M15" s="45">
        <v>0</v>
      </c>
      <c r="N15" s="45">
        <v>0</v>
      </c>
      <c r="O15" s="37" t="s">
        <v>513</v>
      </c>
      <c r="P15" s="323"/>
    </row>
    <row r="16" spans="1:16" ht="40.5" customHeight="1">
      <c r="A16" s="321"/>
      <c r="B16" s="322"/>
      <c r="C16" s="38" t="s">
        <v>398</v>
      </c>
      <c r="D16" s="37" t="s">
        <v>513</v>
      </c>
      <c r="E16" s="45">
        <v>0</v>
      </c>
      <c r="F16" s="42">
        <f t="shared" si="6"/>
        <v>0</v>
      </c>
      <c r="G16" s="45">
        <v>0</v>
      </c>
      <c r="H16" s="45">
        <v>0</v>
      </c>
      <c r="I16" s="45">
        <v>0</v>
      </c>
      <c r="J16" s="45">
        <v>0</v>
      </c>
      <c r="K16" s="45">
        <v>0</v>
      </c>
      <c r="L16" s="45">
        <v>0</v>
      </c>
      <c r="M16" s="45">
        <v>0</v>
      </c>
      <c r="N16" s="45">
        <v>0</v>
      </c>
      <c r="O16" s="37" t="s">
        <v>513</v>
      </c>
      <c r="P16" s="323"/>
    </row>
    <row r="17" spans="1:16" ht="30.75" customHeight="1">
      <c r="A17" s="321" t="s">
        <v>612</v>
      </c>
      <c r="B17" s="322" t="s">
        <v>693</v>
      </c>
      <c r="C17" s="39" t="s">
        <v>15</v>
      </c>
      <c r="D17" s="40" t="s">
        <v>608</v>
      </c>
      <c r="E17" s="46">
        <f>E18+E19+E20</f>
        <v>0</v>
      </c>
      <c r="F17" s="42">
        <f>F18+F19+F20</f>
        <v>15</v>
      </c>
      <c r="G17" s="42">
        <f>G18+G19+G20</f>
        <v>0</v>
      </c>
      <c r="H17" s="42">
        <f t="shared" ref="H17" si="7">H18+H19+H20</f>
        <v>0</v>
      </c>
      <c r="I17" s="42">
        <f t="shared" ref="I17" si="8">I18+I19+I20</f>
        <v>15</v>
      </c>
      <c r="J17" s="42">
        <f t="shared" ref="J17" si="9">J18+J19+J20</f>
        <v>0</v>
      </c>
      <c r="K17" s="42">
        <f t="shared" ref="K17" si="10">K18+K19+K20</f>
        <v>0</v>
      </c>
      <c r="L17" s="42">
        <f t="shared" ref="L17" si="11">L18+L19+L20</f>
        <v>0</v>
      </c>
      <c r="M17" s="45">
        <v>0</v>
      </c>
      <c r="N17" s="45">
        <v>0</v>
      </c>
      <c r="O17" s="44"/>
      <c r="P17" s="323" t="s">
        <v>628</v>
      </c>
    </row>
    <row r="18" spans="1:16" ht="36">
      <c r="A18" s="321"/>
      <c r="B18" s="322"/>
      <c r="C18" s="38" t="s">
        <v>315</v>
      </c>
      <c r="D18" s="37" t="s">
        <v>513</v>
      </c>
      <c r="E18" s="45">
        <v>0</v>
      </c>
      <c r="F18" s="42">
        <f>G18+H18+I18+J18+K18+L18</f>
        <v>15</v>
      </c>
      <c r="G18" s="45">
        <v>0</v>
      </c>
      <c r="H18" s="45">
        <v>0</v>
      </c>
      <c r="I18" s="45">
        <v>15</v>
      </c>
      <c r="J18" s="45">
        <v>0</v>
      </c>
      <c r="K18" s="45">
        <v>0</v>
      </c>
      <c r="L18" s="45">
        <v>0</v>
      </c>
      <c r="M18" s="45">
        <v>0</v>
      </c>
      <c r="N18" s="45">
        <v>0</v>
      </c>
      <c r="O18" s="38" t="s">
        <v>629</v>
      </c>
      <c r="P18" s="323"/>
    </row>
    <row r="19" spans="1:16" ht="24">
      <c r="A19" s="321"/>
      <c r="B19" s="322"/>
      <c r="C19" s="38" t="s">
        <v>18</v>
      </c>
      <c r="D19" s="37" t="s">
        <v>513</v>
      </c>
      <c r="E19" s="45">
        <v>0</v>
      </c>
      <c r="F19" s="42">
        <f t="shared" ref="F19:F20" si="12">G19+H19+I19+J19+K19+L19</f>
        <v>0</v>
      </c>
      <c r="G19" s="45">
        <v>0</v>
      </c>
      <c r="H19" s="45">
        <v>0</v>
      </c>
      <c r="I19" s="45">
        <v>0</v>
      </c>
      <c r="J19" s="45">
        <v>0</v>
      </c>
      <c r="K19" s="45">
        <v>0</v>
      </c>
      <c r="L19" s="45">
        <v>0</v>
      </c>
      <c r="M19" s="45">
        <v>0</v>
      </c>
      <c r="N19" s="45">
        <v>0</v>
      </c>
      <c r="O19" s="37" t="s">
        <v>513</v>
      </c>
      <c r="P19" s="323"/>
    </row>
    <row r="20" spans="1:16" ht="33.75" customHeight="1">
      <c r="A20" s="321"/>
      <c r="B20" s="322"/>
      <c r="C20" s="38" t="s">
        <v>398</v>
      </c>
      <c r="D20" s="37" t="s">
        <v>513</v>
      </c>
      <c r="E20" s="45">
        <v>0</v>
      </c>
      <c r="F20" s="42">
        <f t="shared" si="12"/>
        <v>0</v>
      </c>
      <c r="G20" s="45">
        <v>0</v>
      </c>
      <c r="H20" s="45">
        <v>0</v>
      </c>
      <c r="I20" s="45">
        <v>0</v>
      </c>
      <c r="J20" s="45">
        <v>0</v>
      </c>
      <c r="K20" s="45">
        <v>0</v>
      </c>
      <c r="L20" s="45">
        <v>0</v>
      </c>
      <c r="M20" s="45">
        <v>0</v>
      </c>
      <c r="N20" s="45">
        <v>0</v>
      </c>
      <c r="O20" s="37" t="s">
        <v>513</v>
      </c>
      <c r="P20" s="323"/>
    </row>
    <row r="21" spans="1:16" ht="34.5" customHeight="1">
      <c r="A21" s="321" t="s">
        <v>613</v>
      </c>
      <c r="B21" s="322" t="s">
        <v>694</v>
      </c>
      <c r="C21" s="39" t="s">
        <v>15</v>
      </c>
      <c r="D21" s="40" t="s">
        <v>608</v>
      </c>
      <c r="E21" s="46">
        <f>E22+E23+E24</f>
        <v>0</v>
      </c>
      <c r="F21" s="42">
        <f>F22+F23+F24</f>
        <v>7756.2</v>
      </c>
      <c r="G21" s="42">
        <f>G22+G23+G24</f>
        <v>0</v>
      </c>
      <c r="H21" s="42">
        <f t="shared" ref="H21" si="13">H22+H23+H24</f>
        <v>0</v>
      </c>
      <c r="I21" s="42">
        <f t="shared" ref="I21" si="14">I22+I23+I24</f>
        <v>0</v>
      </c>
      <c r="J21" s="42">
        <f t="shared" ref="J21" si="15">J22+J23+J24</f>
        <v>4776.2</v>
      </c>
      <c r="K21" s="42">
        <f t="shared" ref="K21" si="16">K22+K23+K24</f>
        <v>0</v>
      </c>
      <c r="L21" s="42">
        <f t="shared" ref="L21" si="17">L22+L23+L24</f>
        <v>2980</v>
      </c>
      <c r="M21" s="45">
        <v>0</v>
      </c>
      <c r="N21" s="45">
        <v>0</v>
      </c>
      <c r="O21" s="44"/>
      <c r="P21" s="323" t="s">
        <v>630</v>
      </c>
    </row>
    <row r="22" spans="1:16" ht="48">
      <c r="A22" s="321"/>
      <c r="B22" s="322"/>
      <c r="C22" s="38" t="s">
        <v>315</v>
      </c>
      <c r="D22" s="37" t="s">
        <v>513</v>
      </c>
      <c r="E22" s="45">
        <v>0</v>
      </c>
      <c r="F22" s="42">
        <f>G22+H22+I22+J22+K22+L22+M22+N22</f>
        <v>7756.2</v>
      </c>
      <c r="G22" s="45">
        <v>0</v>
      </c>
      <c r="H22" s="45">
        <v>0</v>
      </c>
      <c r="I22" s="45">
        <v>0</v>
      </c>
      <c r="J22" s="45">
        <v>4776.2</v>
      </c>
      <c r="K22" s="45">
        <v>0</v>
      </c>
      <c r="L22" s="45">
        <v>2980</v>
      </c>
      <c r="M22" s="45">
        <v>0</v>
      </c>
      <c r="N22" s="45">
        <v>0</v>
      </c>
      <c r="O22" s="38" t="s">
        <v>626</v>
      </c>
      <c r="P22" s="323"/>
    </row>
    <row r="23" spans="1:16" ht="36" customHeight="1">
      <c r="A23" s="321"/>
      <c r="B23" s="322"/>
      <c r="C23" s="38" t="s">
        <v>18</v>
      </c>
      <c r="D23" s="37" t="s">
        <v>513</v>
      </c>
      <c r="E23" s="45">
        <v>0</v>
      </c>
      <c r="F23" s="42">
        <f t="shared" ref="F23:F24" si="18">G23+H23+I23+J23+K23+L23</f>
        <v>0</v>
      </c>
      <c r="G23" s="45">
        <v>0</v>
      </c>
      <c r="H23" s="45">
        <v>0</v>
      </c>
      <c r="I23" s="45">
        <v>0</v>
      </c>
      <c r="J23" s="45">
        <v>0</v>
      </c>
      <c r="K23" s="45">
        <v>0</v>
      </c>
      <c r="L23" s="45">
        <v>0</v>
      </c>
      <c r="M23" s="45">
        <v>0</v>
      </c>
      <c r="N23" s="45">
        <v>0</v>
      </c>
      <c r="O23" s="37" t="s">
        <v>513</v>
      </c>
      <c r="P23" s="323"/>
    </row>
    <row r="24" spans="1:16" ht="30.75" customHeight="1">
      <c r="A24" s="321"/>
      <c r="B24" s="322"/>
      <c r="C24" s="38" t="s">
        <v>398</v>
      </c>
      <c r="D24" s="37" t="s">
        <v>513</v>
      </c>
      <c r="E24" s="45">
        <v>0</v>
      </c>
      <c r="F24" s="42">
        <f t="shared" si="18"/>
        <v>0</v>
      </c>
      <c r="G24" s="45">
        <v>0</v>
      </c>
      <c r="H24" s="45">
        <v>0</v>
      </c>
      <c r="I24" s="45">
        <v>0</v>
      </c>
      <c r="J24" s="45">
        <v>0</v>
      </c>
      <c r="K24" s="45">
        <v>0</v>
      </c>
      <c r="L24" s="45">
        <v>0</v>
      </c>
      <c r="M24" s="45">
        <v>0</v>
      </c>
      <c r="N24" s="45">
        <v>0</v>
      </c>
      <c r="O24" s="37" t="s">
        <v>513</v>
      </c>
      <c r="P24" s="323"/>
    </row>
  </sheetData>
  <mergeCells count="25">
    <mergeCell ref="O1:P1"/>
    <mergeCell ref="A2:P2"/>
    <mergeCell ref="A3:P3"/>
    <mergeCell ref="A4:P4"/>
    <mergeCell ref="A6:A7"/>
    <mergeCell ref="B6:B7"/>
    <mergeCell ref="C6:C7"/>
    <mergeCell ref="D6:D7"/>
    <mergeCell ref="E6:E7"/>
    <mergeCell ref="F6:F7"/>
    <mergeCell ref="O6:O7"/>
    <mergeCell ref="P6:P7"/>
    <mergeCell ref="G6:N6"/>
    <mergeCell ref="A9:A12"/>
    <mergeCell ref="B9:B12"/>
    <mergeCell ref="P9:P12"/>
    <mergeCell ref="A21:A24"/>
    <mergeCell ref="B21:B24"/>
    <mergeCell ref="P21:P24"/>
    <mergeCell ref="A13:A16"/>
    <mergeCell ref="B13:B16"/>
    <mergeCell ref="P13:P16"/>
    <mergeCell ref="A17:A20"/>
    <mergeCell ref="B17:B20"/>
    <mergeCell ref="P17:P20"/>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sheetPr>
    <pageSetUpPr fitToPage="1"/>
  </sheetPr>
  <dimension ref="A1:J25"/>
  <sheetViews>
    <sheetView topLeftCell="A16" zoomScaleNormal="100" workbookViewId="0">
      <selection activeCell="L17" sqref="L17"/>
    </sheetView>
  </sheetViews>
  <sheetFormatPr defaultRowHeight="14.25"/>
  <cols>
    <col min="1" max="1" width="22" customWidth="1"/>
    <col min="2" max="2" width="14.75" customWidth="1"/>
    <col min="3" max="4" width="9.25" bestFit="1" customWidth="1"/>
    <col min="5" max="5" width="10.25" bestFit="1" customWidth="1"/>
    <col min="7" max="8" width="10.25" bestFit="1" customWidth="1"/>
  </cols>
  <sheetData>
    <row r="1" spans="1:10" ht="29.25" customHeight="1">
      <c r="A1" s="177" t="s">
        <v>298</v>
      </c>
      <c r="B1" s="177"/>
      <c r="C1" s="177"/>
      <c r="D1" s="177"/>
      <c r="E1" s="177"/>
      <c r="F1" s="177"/>
      <c r="G1" s="177"/>
      <c r="H1" s="177"/>
    </row>
    <row r="2" spans="1:10" ht="30.95" customHeight="1">
      <c r="A2" s="14" t="s">
        <v>299</v>
      </c>
      <c r="B2" s="180" t="s">
        <v>528</v>
      </c>
      <c r="C2" s="180"/>
      <c r="D2" s="180"/>
      <c r="E2" s="180"/>
      <c r="F2" s="180"/>
      <c r="G2" s="180"/>
      <c r="H2" s="180"/>
      <c r="I2" s="180"/>
      <c r="J2" s="180"/>
    </row>
    <row r="3" spans="1:10" ht="32.25" customHeight="1">
      <c r="A3" s="178" t="s">
        <v>300</v>
      </c>
      <c r="B3" s="181" t="s">
        <v>317</v>
      </c>
      <c r="C3" s="181"/>
      <c r="D3" s="181"/>
      <c r="E3" s="181"/>
      <c r="F3" s="181"/>
      <c r="G3" s="181"/>
      <c r="H3" s="181"/>
      <c r="I3" s="181"/>
      <c r="J3" s="181"/>
    </row>
    <row r="4" spans="1:10" ht="16.5" customHeight="1">
      <c r="A4" s="179"/>
      <c r="B4" s="181" t="s">
        <v>301</v>
      </c>
      <c r="C4" s="181"/>
      <c r="D4" s="181"/>
      <c r="E4" s="181"/>
      <c r="F4" s="181"/>
      <c r="G4" s="181"/>
      <c r="H4" s="181"/>
      <c r="I4" s="181"/>
      <c r="J4" s="181"/>
    </row>
    <row r="5" spans="1:10" ht="31.5">
      <c r="A5" s="14" t="s">
        <v>302</v>
      </c>
      <c r="B5" s="174" t="s">
        <v>303</v>
      </c>
      <c r="C5" s="175"/>
      <c r="D5" s="175"/>
      <c r="E5" s="175"/>
      <c r="F5" s="175"/>
      <c r="G5" s="175"/>
      <c r="H5" s="175"/>
      <c r="I5" s="175"/>
      <c r="J5" s="176"/>
    </row>
    <row r="6" spans="1:10" ht="48.75" customHeight="1">
      <c r="A6" s="6" t="s">
        <v>8</v>
      </c>
      <c r="B6" s="182" t="s">
        <v>304</v>
      </c>
      <c r="C6" s="183"/>
      <c r="D6" s="183"/>
      <c r="E6" s="183"/>
      <c r="F6" s="183"/>
      <c r="G6" s="183"/>
      <c r="H6" s="183"/>
      <c r="I6" s="183"/>
      <c r="J6" s="184"/>
    </row>
    <row r="7" spans="1:10" ht="21" customHeight="1">
      <c r="A7" s="133" t="s">
        <v>305</v>
      </c>
      <c r="B7" s="185" t="s">
        <v>318</v>
      </c>
      <c r="C7" s="186"/>
      <c r="D7" s="186"/>
      <c r="E7" s="186"/>
      <c r="F7" s="186"/>
      <c r="G7" s="186"/>
      <c r="H7" s="186"/>
      <c r="I7" s="186"/>
      <c r="J7" s="187"/>
    </row>
    <row r="8" spans="1:10" ht="18" customHeight="1">
      <c r="A8" s="134"/>
      <c r="B8" s="185" t="s">
        <v>319</v>
      </c>
      <c r="C8" s="186"/>
      <c r="D8" s="186"/>
      <c r="E8" s="186"/>
      <c r="F8" s="186"/>
      <c r="G8" s="186"/>
      <c r="H8" s="186"/>
      <c r="I8" s="186"/>
      <c r="J8" s="187"/>
    </row>
    <row r="9" spans="1:10" ht="20.100000000000001" customHeight="1">
      <c r="A9" s="134"/>
      <c r="B9" s="185" t="s">
        <v>320</v>
      </c>
      <c r="C9" s="186"/>
      <c r="D9" s="186"/>
      <c r="E9" s="186"/>
      <c r="F9" s="186"/>
      <c r="G9" s="186"/>
      <c r="H9" s="186"/>
      <c r="I9" s="186"/>
      <c r="J9" s="187"/>
    </row>
    <row r="10" spans="1:10" ht="20.100000000000001" customHeight="1">
      <c r="A10" s="134"/>
      <c r="B10" s="185" t="s">
        <v>321</v>
      </c>
      <c r="C10" s="186"/>
      <c r="D10" s="186"/>
      <c r="E10" s="186"/>
      <c r="F10" s="186"/>
      <c r="G10" s="186"/>
      <c r="H10" s="186"/>
      <c r="I10" s="186"/>
      <c r="J10" s="187"/>
    </row>
    <row r="11" spans="1:10" ht="31.5" customHeight="1">
      <c r="A11" s="134"/>
      <c r="B11" s="185" t="s">
        <v>322</v>
      </c>
      <c r="C11" s="186"/>
      <c r="D11" s="186"/>
      <c r="E11" s="186"/>
      <c r="F11" s="186"/>
      <c r="G11" s="186"/>
      <c r="H11" s="186"/>
      <c r="I11" s="186"/>
      <c r="J11" s="187"/>
    </row>
    <row r="12" spans="1:10" ht="18.95" customHeight="1">
      <c r="A12" s="134"/>
      <c r="B12" s="185" t="s">
        <v>323</v>
      </c>
      <c r="C12" s="186"/>
      <c r="D12" s="186"/>
      <c r="E12" s="186"/>
      <c r="F12" s="186"/>
      <c r="G12" s="186"/>
      <c r="H12" s="186"/>
      <c r="I12" s="186"/>
      <c r="J12" s="187"/>
    </row>
    <row r="13" spans="1:10" ht="33.75" customHeight="1">
      <c r="A13" s="134"/>
      <c r="B13" s="185" t="s">
        <v>324</v>
      </c>
      <c r="C13" s="186"/>
      <c r="D13" s="186"/>
      <c r="E13" s="186"/>
      <c r="F13" s="186"/>
      <c r="G13" s="186"/>
      <c r="H13" s="186"/>
      <c r="I13" s="186"/>
      <c r="J13" s="187"/>
    </row>
    <row r="14" spans="1:10" ht="35.1" customHeight="1">
      <c r="A14" s="134"/>
      <c r="B14" s="188" t="s">
        <v>325</v>
      </c>
      <c r="C14" s="189"/>
      <c r="D14" s="189"/>
      <c r="E14" s="189"/>
      <c r="F14" s="189"/>
      <c r="G14" s="189"/>
      <c r="H14" s="189"/>
      <c r="I14" s="189"/>
      <c r="J14" s="190"/>
    </row>
    <row r="15" spans="1:10" ht="45" customHeight="1">
      <c r="A15" s="135"/>
      <c r="B15" s="188" t="s">
        <v>754</v>
      </c>
      <c r="C15" s="189"/>
      <c r="D15" s="189"/>
      <c r="E15" s="189"/>
      <c r="F15" s="189"/>
      <c r="G15" s="189"/>
      <c r="H15" s="189"/>
      <c r="I15" s="189"/>
      <c r="J15" s="190"/>
    </row>
    <row r="16" spans="1:10" ht="31.5" customHeight="1">
      <c r="A16" s="124" t="s">
        <v>306</v>
      </c>
      <c r="B16" s="191" t="s">
        <v>738</v>
      </c>
      <c r="C16" s="192"/>
      <c r="D16" s="192"/>
      <c r="E16" s="192"/>
      <c r="F16" s="192"/>
      <c r="G16" s="192"/>
      <c r="H16" s="192"/>
      <c r="I16" s="192"/>
      <c r="J16" s="193"/>
    </row>
    <row r="17" spans="1:10" ht="42.95" customHeight="1">
      <c r="A17" s="136" t="s">
        <v>307</v>
      </c>
      <c r="B17" s="191" t="s">
        <v>13</v>
      </c>
      <c r="C17" s="192"/>
      <c r="D17" s="192"/>
      <c r="E17" s="192"/>
      <c r="F17" s="192"/>
      <c r="G17" s="192"/>
      <c r="H17" s="192"/>
      <c r="I17" s="192"/>
      <c r="J17" s="193"/>
    </row>
    <row r="18" spans="1:10" ht="24.6" customHeight="1">
      <c r="A18" s="136"/>
      <c r="B18" s="22" t="s">
        <v>14</v>
      </c>
      <c r="C18" s="19" t="s">
        <v>308</v>
      </c>
      <c r="D18" s="19" t="s">
        <v>309</v>
      </c>
      <c r="E18" s="19" t="s">
        <v>310</v>
      </c>
      <c r="F18" s="21" t="s">
        <v>311</v>
      </c>
      <c r="G18" s="21" t="s">
        <v>312</v>
      </c>
      <c r="H18" s="21" t="s">
        <v>313</v>
      </c>
      <c r="I18" s="21" t="s">
        <v>44</v>
      </c>
      <c r="J18" s="21" t="s">
        <v>45</v>
      </c>
    </row>
    <row r="19" spans="1:10" ht="15.75">
      <c r="A19" s="6" t="s">
        <v>314</v>
      </c>
      <c r="B19" s="20">
        <f>B20+B21+B22</f>
        <v>516668.09999999992</v>
      </c>
      <c r="C19" s="20">
        <f>C20+C21</f>
        <v>54104.299999999996</v>
      </c>
      <c r="D19" s="20">
        <f t="shared" ref="D19:J19" si="0">D20+D21</f>
        <v>55352.5</v>
      </c>
      <c r="E19" s="20">
        <f t="shared" si="0"/>
        <v>45339.899999999994</v>
      </c>
      <c r="F19" s="20">
        <f t="shared" si="0"/>
        <v>94588</v>
      </c>
      <c r="G19" s="20">
        <f>G20+G21+G22</f>
        <v>107248.20000000001</v>
      </c>
      <c r="H19" s="20">
        <f>H20+H21+H22</f>
        <v>105224.99999999999</v>
      </c>
      <c r="I19" s="20">
        <f t="shared" si="0"/>
        <v>21190.9</v>
      </c>
      <c r="J19" s="20">
        <f t="shared" si="0"/>
        <v>33619.299999999996</v>
      </c>
    </row>
    <row r="20" spans="1:10" ht="52.5" customHeight="1">
      <c r="A20" s="6" t="s">
        <v>315</v>
      </c>
      <c r="B20" s="20">
        <f>C20+D20+E20+F20+G20+H20+I20+J20</f>
        <v>482219.89999999997</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88829.499999999985</v>
      </c>
      <c r="I20" s="21">
        <f>'Приложение №13 (ПП1)'!M10</f>
        <v>21190.9</v>
      </c>
      <c r="J20" s="21">
        <f>'Приложение №13 (ПП1)'!N10</f>
        <v>33619.299999999996</v>
      </c>
    </row>
    <row r="21" spans="1:10" ht="31.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c r="A23" s="136" t="s">
        <v>316</v>
      </c>
      <c r="B23" s="194" t="s">
        <v>326</v>
      </c>
      <c r="C23" s="195"/>
      <c r="D23" s="195"/>
      <c r="E23" s="195"/>
      <c r="F23" s="195"/>
      <c r="G23" s="195"/>
      <c r="H23" s="195"/>
      <c r="I23" s="195"/>
      <c r="J23" s="196"/>
    </row>
    <row r="24" spans="1:10" ht="33" customHeight="1">
      <c r="A24" s="136"/>
      <c r="B24" s="194" t="s">
        <v>328</v>
      </c>
      <c r="C24" s="195"/>
      <c r="D24" s="195"/>
      <c r="E24" s="195"/>
      <c r="F24" s="195"/>
      <c r="G24" s="195"/>
      <c r="H24" s="195"/>
      <c r="I24" s="195"/>
      <c r="J24" s="196"/>
    </row>
    <row r="25" spans="1:10" ht="78.75" customHeight="1">
      <c r="A25" s="136"/>
      <c r="B25" s="194" t="s">
        <v>327</v>
      </c>
      <c r="C25" s="195"/>
      <c r="D25" s="195"/>
      <c r="E25" s="195"/>
      <c r="F25" s="195"/>
      <c r="G25" s="195"/>
      <c r="H25" s="195"/>
      <c r="I25" s="195"/>
      <c r="J25" s="196"/>
    </row>
  </sheetData>
  <mergeCells count="24">
    <mergeCell ref="B16:J16"/>
    <mergeCell ref="B17:J17"/>
    <mergeCell ref="A23:A25"/>
    <mergeCell ref="A17:A18"/>
    <mergeCell ref="B23:J23"/>
    <mergeCell ref="B24:J24"/>
    <mergeCell ref="B25:J25"/>
    <mergeCell ref="B11:J11"/>
    <mergeCell ref="B12:J12"/>
    <mergeCell ref="B13:J13"/>
    <mergeCell ref="B14:J14"/>
    <mergeCell ref="A7:A15"/>
    <mergeCell ref="B15:J15"/>
    <mergeCell ref="B6:J6"/>
    <mergeCell ref="B7:J7"/>
    <mergeCell ref="B8:J8"/>
    <mergeCell ref="B9:J9"/>
    <mergeCell ref="B10:J10"/>
    <mergeCell ref="B5:J5"/>
    <mergeCell ref="A1:H1"/>
    <mergeCell ref="A3:A4"/>
    <mergeCell ref="B2:J2"/>
    <mergeCell ref="B3:J3"/>
    <mergeCell ref="B4:J4"/>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sheetPr>
    <pageSetUpPr fitToPage="1"/>
  </sheetPr>
  <dimension ref="A1:P14"/>
  <sheetViews>
    <sheetView topLeftCell="A10" zoomScaleNormal="100" workbookViewId="0">
      <selection activeCell="M13" sqref="M13"/>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43" t="s">
        <v>631</v>
      </c>
      <c r="P1" s="243"/>
    </row>
    <row r="2" spans="1:16" ht="18.75">
      <c r="A2" s="245" t="s">
        <v>597</v>
      </c>
      <c r="B2" s="245"/>
      <c r="C2" s="245"/>
      <c r="D2" s="245"/>
      <c r="E2" s="245"/>
      <c r="F2" s="245"/>
      <c r="G2" s="245"/>
      <c r="H2" s="245"/>
      <c r="I2" s="245"/>
      <c r="J2" s="245"/>
      <c r="K2" s="245"/>
      <c r="L2" s="245"/>
      <c r="M2" s="245"/>
      <c r="N2" s="245"/>
      <c r="O2" s="245"/>
      <c r="P2" s="245"/>
    </row>
    <row r="3" spans="1:16" ht="57.75" customHeight="1">
      <c r="A3" s="255" t="s">
        <v>471</v>
      </c>
      <c r="B3" s="255"/>
      <c r="C3" s="255"/>
      <c r="D3" s="255"/>
      <c r="E3" s="255"/>
      <c r="F3" s="255"/>
      <c r="G3" s="255"/>
      <c r="H3" s="255"/>
      <c r="I3" s="255"/>
      <c r="J3" s="255"/>
      <c r="K3" s="255"/>
      <c r="L3" s="255"/>
      <c r="M3" s="255"/>
      <c r="N3" s="255"/>
      <c r="O3" s="255"/>
      <c r="P3" s="255"/>
    </row>
    <row r="4" spans="1:16" ht="22.5">
      <c r="A4" s="247" t="s">
        <v>413</v>
      </c>
      <c r="B4" s="247"/>
      <c r="C4" s="247"/>
      <c r="D4" s="247"/>
      <c r="E4" s="247"/>
      <c r="F4" s="247"/>
      <c r="G4" s="247"/>
      <c r="H4" s="247"/>
      <c r="I4" s="247"/>
      <c r="J4" s="247"/>
      <c r="K4" s="247"/>
      <c r="L4" s="247"/>
      <c r="M4" s="247"/>
      <c r="N4" s="247"/>
      <c r="O4" s="247"/>
      <c r="P4" s="247"/>
    </row>
    <row r="6" spans="1:16" ht="27.75" customHeight="1">
      <c r="A6" s="321" t="s">
        <v>415</v>
      </c>
      <c r="B6" s="321" t="s">
        <v>598</v>
      </c>
      <c r="C6" s="321" t="s">
        <v>599</v>
      </c>
      <c r="D6" s="321" t="s">
        <v>600</v>
      </c>
      <c r="E6" s="321" t="s">
        <v>601</v>
      </c>
      <c r="F6" s="321" t="s">
        <v>602</v>
      </c>
      <c r="G6" s="325" t="s">
        <v>603</v>
      </c>
      <c r="H6" s="326"/>
      <c r="I6" s="326"/>
      <c r="J6" s="326"/>
      <c r="K6" s="326"/>
      <c r="L6" s="326"/>
      <c r="M6" s="326"/>
      <c r="N6" s="327"/>
      <c r="O6" s="321" t="s">
        <v>604</v>
      </c>
      <c r="P6" s="321" t="s">
        <v>605</v>
      </c>
    </row>
    <row r="7" spans="1:16" ht="66" customHeight="1">
      <c r="A7" s="321"/>
      <c r="B7" s="321"/>
      <c r="C7" s="321"/>
      <c r="D7" s="321"/>
      <c r="E7" s="321"/>
      <c r="F7" s="321"/>
      <c r="G7" s="37" t="s">
        <v>308</v>
      </c>
      <c r="H7" s="37" t="s">
        <v>309</v>
      </c>
      <c r="I7" s="37" t="s">
        <v>310</v>
      </c>
      <c r="J7" s="37" t="s">
        <v>311</v>
      </c>
      <c r="K7" s="37" t="s">
        <v>312</v>
      </c>
      <c r="L7" s="38" t="s">
        <v>313</v>
      </c>
      <c r="M7" s="72" t="s">
        <v>44</v>
      </c>
      <c r="N7" s="72" t="s">
        <v>45</v>
      </c>
      <c r="O7" s="321"/>
      <c r="P7" s="321"/>
    </row>
    <row r="8" spans="1:16">
      <c r="A8" s="37">
        <v>1</v>
      </c>
      <c r="B8" s="37">
        <v>2</v>
      </c>
      <c r="C8" s="37">
        <v>3</v>
      </c>
      <c r="D8" s="70">
        <v>4</v>
      </c>
      <c r="E8" s="70">
        <v>5</v>
      </c>
      <c r="F8" s="70">
        <v>6</v>
      </c>
      <c r="G8" s="70">
        <v>7</v>
      </c>
      <c r="H8" s="70">
        <v>8</v>
      </c>
      <c r="I8" s="70">
        <v>9</v>
      </c>
      <c r="J8" s="70">
        <v>10</v>
      </c>
      <c r="K8" s="70">
        <v>11</v>
      </c>
      <c r="L8" s="70">
        <v>12</v>
      </c>
      <c r="M8" s="70">
        <v>13</v>
      </c>
      <c r="N8" s="70">
        <v>14</v>
      </c>
      <c r="O8" s="70">
        <v>15</v>
      </c>
      <c r="P8" s="70">
        <v>16</v>
      </c>
    </row>
    <row r="9" spans="1:16" ht="22.5" customHeight="1">
      <c r="A9" s="321">
        <v>1</v>
      </c>
      <c r="B9" s="324" t="s">
        <v>689</v>
      </c>
      <c r="C9" s="39" t="s">
        <v>15</v>
      </c>
      <c r="D9" s="40" t="s">
        <v>608</v>
      </c>
      <c r="E9" s="42">
        <f>E10+E11</f>
        <v>25747.1</v>
      </c>
      <c r="F9" s="42">
        <f>F10+F11</f>
        <v>221814</v>
      </c>
      <c r="G9" s="42">
        <f t="shared" ref="G9:N9" si="0">G10+G11</f>
        <v>11931.9</v>
      </c>
      <c r="H9" s="42">
        <f t="shared" si="0"/>
        <v>18427.800000000003</v>
      </c>
      <c r="I9" s="42">
        <f t="shared" si="0"/>
        <v>11173.7</v>
      </c>
      <c r="J9" s="42">
        <f t="shared" si="0"/>
        <v>88379.5</v>
      </c>
      <c r="K9" s="42">
        <f t="shared" si="0"/>
        <v>36418.9</v>
      </c>
      <c r="L9" s="42">
        <f t="shared" si="0"/>
        <v>55245.2</v>
      </c>
      <c r="M9" s="42">
        <f t="shared" si="0"/>
        <v>118.5</v>
      </c>
      <c r="N9" s="42">
        <f t="shared" si="0"/>
        <v>118.5</v>
      </c>
      <c r="O9" s="43"/>
      <c r="P9" s="323" t="s">
        <v>633</v>
      </c>
    </row>
    <row r="10" spans="1:16" ht="54" customHeight="1">
      <c r="A10" s="321"/>
      <c r="B10" s="324"/>
      <c r="C10" s="39" t="s">
        <v>315</v>
      </c>
      <c r="D10" s="40" t="s">
        <v>513</v>
      </c>
      <c r="E10" s="46">
        <f t="shared" ref="E10:E11" si="1">E13</f>
        <v>4049.1</v>
      </c>
      <c r="F10" s="42">
        <f>G10+H10+I10+J10+K10+L10+M10+N10</f>
        <v>47676</v>
      </c>
      <c r="G10" s="42">
        <f t="shared" ref="G10:L10" si="2">G13</f>
        <v>6578.4</v>
      </c>
      <c r="H10" s="42">
        <f t="shared" si="2"/>
        <v>7182.6</v>
      </c>
      <c r="I10" s="42">
        <f t="shared" si="2"/>
        <v>7789.7</v>
      </c>
      <c r="J10" s="42">
        <f t="shared" si="2"/>
        <v>14094.5</v>
      </c>
      <c r="K10" s="42">
        <f t="shared" si="2"/>
        <v>6316.3</v>
      </c>
      <c r="L10" s="42">
        <f t="shared" si="2"/>
        <v>5477.5</v>
      </c>
      <c r="M10" s="42">
        <v>118.5</v>
      </c>
      <c r="N10" s="42">
        <v>118.5</v>
      </c>
      <c r="O10" s="38" t="s">
        <v>632</v>
      </c>
      <c r="P10" s="323"/>
    </row>
    <row r="11" spans="1:16" ht="39.75" customHeight="1">
      <c r="A11" s="321"/>
      <c r="B11" s="324"/>
      <c r="C11" s="39" t="s">
        <v>18</v>
      </c>
      <c r="D11" s="40" t="s">
        <v>513</v>
      </c>
      <c r="E11" s="46">
        <f t="shared" si="1"/>
        <v>21698</v>
      </c>
      <c r="F11" s="42">
        <f>G11+H11+I11+J11+K11+L11+M11+N11</f>
        <v>174138</v>
      </c>
      <c r="G11" s="42">
        <f t="shared" ref="G11:L11" si="3">G14</f>
        <v>5353.5</v>
      </c>
      <c r="H11" s="42">
        <f t="shared" si="3"/>
        <v>11245.2</v>
      </c>
      <c r="I11" s="42">
        <f t="shared" si="3"/>
        <v>3384</v>
      </c>
      <c r="J11" s="42">
        <f t="shared" si="3"/>
        <v>74285</v>
      </c>
      <c r="K11" s="42">
        <f t="shared" si="3"/>
        <v>30102.6</v>
      </c>
      <c r="L11" s="42">
        <f t="shared" si="3"/>
        <v>49767.7</v>
      </c>
      <c r="M11" s="42">
        <v>0</v>
      </c>
      <c r="N11" s="42">
        <v>0</v>
      </c>
      <c r="O11" s="37" t="s">
        <v>513</v>
      </c>
      <c r="P11" s="323"/>
    </row>
    <row r="12" spans="1:16" ht="27.75" customHeight="1">
      <c r="A12" s="321" t="s">
        <v>610</v>
      </c>
      <c r="B12" s="328" t="s">
        <v>690</v>
      </c>
      <c r="C12" s="39" t="s">
        <v>15</v>
      </c>
      <c r="D12" s="40" t="s">
        <v>608</v>
      </c>
      <c r="E12" s="46">
        <f>E13+E14</f>
        <v>25747.1</v>
      </c>
      <c r="F12" s="42">
        <f>G12+H12+I12+J12+K12+L12+M12+N12</f>
        <v>221814</v>
      </c>
      <c r="G12" s="46">
        <f t="shared" ref="G12:N12" si="4">G13+G14</f>
        <v>11931.9</v>
      </c>
      <c r="H12" s="46">
        <f t="shared" si="4"/>
        <v>18427.800000000003</v>
      </c>
      <c r="I12" s="46">
        <f t="shared" si="4"/>
        <v>11173.7</v>
      </c>
      <c r="J12" s="46">
        <f t="shared" si="4"/>
        <v>88379.5</v>
      </c>
      <c r="K12" s="46">
        <f t="shared" si="4"/>
        <v>36418.9</v>
      </c>
      <c r="L12" s="46">
        <f t="shared" si="4"/>
        <v>55245.2</v>
      </c>
      <c r="M12" s="46">
        <f t="shared" si="4"/>
        <v>118.5</v>
      </c>
      <c r="N12" s="46">
        <f t="shared" si="4"/>
        <v>118.5</v>
      </c>
      <c r="O12" s="44"/>
      <c r="P12" s="323" t="s">
        <v>634</v>
      </c>
    </row>
    <row r="13" spans="1:16" ht="59.25" customHeight="1">
      <c r="A13" s="321"/>
      <c r="B13" s="328"/>
      <c r="C13" s="38" t="s">
        <v>315</v>
      </c>
      <c r="D13" s="37" t="s">
        <v>513</v>
      </c>
      <c r="E13" s="45">
        <v>4049.1</v>
      </c>
      <c r="F13" s="42">
        <f>G13+H13+I13+J13+K13+L13+M13+N13</f>
        <v>47676</v>
      </c>
      <c r="G13" s="45">
        <v>6578.4</v>
      </c>
      <c r="H13" s="45">
        <v>7182.6</v>
      </c>
      <c r="I13" s="45">
        <v>7789.7</v>
      </c>
      <c r="J13" s="45">
        <v>14094.5</v>
      </c>
      <c r="K13" s="45">
        <v>6316.3</v>
      </c>
      <c r="L13" s="45">
        <v>5477.5</v>
      </c>
      <c r="M13" s="45">
        <v>118.5</v>
      </c>
      <c r="N13" s="45">
        <v>118.5</v>
      </c>
      <c r="O13" s="38" t="s">
        <v>632</v>
      </c>
      <c r="P13" s="323"/>
    </row>
    <row r="14" spans="1:16" ht="42" customHeight="1">
      <c r="A14" s="321"/>
      <c r="B14" s="328"/>
      <c r="C14" s="38" t="s">
        <v>18</v>
      </c>
      <c r="D14" s="37" t="s">
        <v>513</v>
      </c>
      <c r="E14" s="45">
        <v>21698</v>
      </c>
      <c r="F14" s="42">
        <f t="shared" ref="F14" si="5">G14+H14+I14+J14+K14+L14</f>
        <v>174138</v>
      </c>
      <c r="G14" s="45">
        <v>5353.5</v>
      </c>
      <c r="H14" s="45">
        <v>11245.2</v>
      </c>
      <c r="I14" s="45">
        <v>3384</v>
      </c>
      <c r="J14" s="45">
        <v>74285</v>
      </c>
      <c r="K14" s="45">
        <v>30102.6</v>
      </c>
      <c r="L14" s="45">
        <v>49767.7</v>
      </c>
      <c r="M14" s="45">
        <v>0</v>
      </c>
      <c r="N14" s="45">
        <v>0</v>
      </c>
      <c r="O14" s="37" t="s">
        <v>513</v>
      </c>
      <c r="P14" s="323"/>
    </row>
  </sheetData>
  <mergeCells count="19">
    <mergeCell ref="O1:P1"/>
    <mergeCell ref="A2:P2"/>
    <mergeCell ref="A3:P3"/>
    <mergeCell ref="A4:P4"/>
    <mergeCell ref="A6:A7"/>
    <mergeCell ref="B6:B7"/>
    <mergeCell ref="C6:C7"/>
    <mergeCell ref="D6:D7"/>
    <mergeCell ref="E6:E7"/>
    <mergeCell ref="F6:F7"/>
    <mergeCell ref="G6:N6"/>
    <mergeCell ref="A12:A14"/>
    <mergeCell ref="B12:B14"/>
    <mergeCell ref="P12:P14"/>
    <mergeCell ref="O6:O7"/>
    <mergeCell ref="P6:P7"/>
    <mergeCell ref="A9:A11"/>
    <mergeCell ref="B9:B11"/>
    <mergeCell ref="P9:P11"/>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sheetPr>
    <pageSetUpPr fitToPage="1"/>
  </sheetPr>
  <dimension ref="A1:P210"/>
  <sheetViews>
    <sheetView zoomScale="90" zoomScaleNormal="90" workbookViewId="0">
      <selection activeCell="L13" sqref="L13"/>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43" t="s">
        <v>635</v>
      </c>
      <c r="P1" s="243"/>
    </row>
    <row r="2" spans="1:16" ht="18.75">
      <c r="A2" s="245" t="s">
        <v>597</v>
      </c>
      <c r="B2" s="245"/>
      <c r="C2" s="245"/>
      <c r="D2" s="245"/>
      <c r="E2" s="245"/>
      <c r="F2" s="245"/>
      <c r="G2" s="245"/>
      <c r="H2" s="245"/>
      <c r="I2" s="245"/>
      <c r="J2" s="245"/>
      <c r="K2" s="245"/>
      <c r="L2" s="245"/>
      <c r="M2" s="245"/>
      <c r="N2" s="245"/>
      <c r="O2" s="245"/>
      <c r="P2" s="245"/>
    </row>
    <row r="3" spans="1:16" ht="40.5" customHeight="1">
      <c r="A3" s="255" t="s">
        <v>467</v>
      </c>
      <c r="B3" s="255"/>
      <c r="C3" s="255"/>
      <c r="D3" s="255"/>
      <c r="E3" s="255"/>
      <c r="F3" s="255"/>
      <c r="G3" s="255"/>
      <c r="H3" s="255"/>
      <c r="I3" s="255"/>
      <c r="J3" s="255"/>
      <c r="K3" s="255"/>
      <c r="L3" s="255"/>
      <c r="M3" s="255"/>
      <c r="N3" s="255"/>
      <c r="O3" s="255"/>
      <c r="P3" s="255"/>
    </row>
    <row r="4" spans="1:16" ht="22.5">
      <c r="A4" s="247" t="s">
        <v>413</v>
      </c>
      <c r="B4" s="247"/>
      <c r="C4" s="247"/>
      <c r="D4" s="247"/>
      <c r="E4" s="247"/>
      <c r="F4" s="247"/>
      <c r="G4" s="247"/>
      <c r="H4" s="247"/>
      <c r="I4" s="247"/>
      <c r="J4" s="247"/>
      <c r="K4" s="247"/>
      <c r="L4" s="247"/>
      <c r="M4" s="247"/>
      <c r="N4" s="247"/>
      <c r="O4" s="247"/>
      <c r="P4" s="247"/>
    </row>
    <row r="6" spans="1:16" ht="27.75" customHeight="1">
      <c r="A6" s="321" t="s">
        <v>415</v>
      </c>
      <c r="B6" s="321" t="s">
        <v>598</v>
      </c>
      <c r="C6" s="321" t="s">
        <v>599</v>
      </c>
      <c r="D6" s="321" t="s">
        <v>600</v>
      </c>
      <c r="E6" s="321" t="s">
        <v>687</v>
      </c>
      <c r="F6" s="321" t="s">
        <v>602</v>
      </c>
      <c r="G6" s="329" t="s">
        <v>603</v>
      </c>
      <c r="H6" s="330"/>
      <c r="I6" s="330"/>
      <c r="J6" s="330"/>
      <c r="K6" s="330"/>
      <c r="L6" s="330"/>
      <c r="M6" s="330"/>
      <c r="N6" s="331"/>
      <c r="O6" s="321" t="s">
        <v>604</v>
      </c>
      <c r="P6" s="321" t="s">
        <v>605</v>
      </c>
    </row>
    <row r="7" spans="1:16" ht="66" customHeight="1">
      <c r="A7" s="321"/>
      <c r="B7" s="321"/>
      <c r="C7" s="321"/>
      <c r="D7" s="321"/>
      <c r="E7" s="321"/>
      <c r="F7" s="321"/>
      <c r="G7" s="37" t="s">
        <v>308</v>
      </c>
      <c r="H7" s="37" t="s">
        <v>309</v>
      </c>
      <c r="I7" s="37" t="s">
        <v>310</v>
      </c>
      <c r="J7" s="37" t="s">
        <v>311</v>
      </c>
      <c r="K7" s="37" t="s">
        <v>312</v>
      </c>
      <c r="L7" s="38" t="s">
        <v>313</v>
      </c>
      <c r="M7" s="72" t="s">
        <v>44</v>
      </c>
      <c r="N7" s="72" t="s">
        <v>45</v>
      </c>
      <c r="O7" s="321"/>
      <c r="P7" s="321"/>
    </row>
    <row r="8" spans="1:16">
      <c r="A8" s="37">
        <v>1</v>
      </c>
      <c r="B8" s="37">
        <v>2</v>
      </c>
      <c r="C8" s="70">
        <v>3</v>
      </c>
      <c r="D8" s="70">
        <v>4</v>
      </c>
      <c r="E8" s="70">
        <v>5</v>
      </c>
      <c r="F8" s="70">
        <v>6</v>
      </c>
      <c r="G8" s="70">
        <v>7</v>
      </c>
      <c r="H8" s="70">
        <v>8</v>
      </c>
      <c r="I8" s="70">
        <v>9</v>
      </c>
      <c r="J8" s="70">
        <v>10</v>
      </c>
      <c r="K8" s="70">
        <v>11</v>
      </c>
      <c r="L8" s="70">
        <v>12</v>
      </c>
      <c r="M8" s="70">
        <v>13</v>
      </c>
      <c r="N8" s="70">
        <v>14</v>
      </c>
      <c r="O8" s="70">
        <v>15</v>
      </c>
      <c r="P8" s="70">
        <v>16</v>
      </c>
    </row>
    <row r="9" spans="1:16" ht="143.44999999999999" customHeight="1">
      <c r="A9" s="321">
        <v>1</v>
      </c>
      <c r="B9" s="324" t="s">
        <v>682</v>
      </c>
      <c r="C9" s="73" t="s">
        <v>15</v>
      </c>
      <c r="D9" s="40" t="s">
        <v>688</v>
      </c>
      <c r="E9" s="42">
        <f>E10+E11</f>
        <v>24521.8</v>
      </c>
      <c r="F9" s="42">
        <f>F10+F11</f>
        <v>120248.1</v>
      </c>
      <c r="G9" s="42">
        <f>G10+G11</f>
        <v>25094.400000000001</v>
      </c>
      <c r="H9" s="42">
        <f t="shared" ref="H9:N9" si="0">H10+H11</f>
        <v>29634.9</v>
      </c>
      <c r="I9" s="42">
        <f t="shared" si="0"/>
        <v>48515.3</v>
      </c>
      <c r="J9" s="42">
        <v>0</v>
      </c>
      <c r="K9" s="42">
        <f t="shared" si="0"/>
        <v>0</v>
      </c>
      <c r="L9" s="42">
        <f t="shared" si="0"/>
        <v>0</v>
      </c>
      <c r="M9" s="42">
        <f t="shared" si="0"/>
        <v>17003.5</v>
      </c>
      <c r="N9" s="42">
        <f t="shared" si="0"/>
        <v>0</v>
      </c>
      <c r="O9" s="43"/>
      <c r="P9" s="323" t="s">
        <v>636</v>
      </c>
    </row>
    <row r="10" spans="1:16" ht="65.25" customHeight="1">
      <c r="A10" s="321"/>
      <c r="B10" s="324"/>
      <c r="C10" s="39" t="s">
        <v>315</v>
      </c>
      <c r="D10" s="40" t="s">
        <v>513</v>
      </c>
      <c r="E10" s="46">
        <v>2823.8</v>
      </c>
      <c r="F10" s="42">
        <f>G10+H10+I10+J10+K10+L10+M10+N10</f>
        <v>40797.4</v>
      </c>
      <c r="G10" s="46">
        <f>G13+G16+G19+G22</f>
        <v>5909.2</v>
      </c>
      <c r="H10" s="46">
        <f t="shared" ref="H10:L11" si="1">H13+H16+H19+H22</f>
        <v>7904</v>
      </c>
      <c r="I10" s="46">
        <f t="shared" si="1"/>
        <v>9980.7000000000007</v>
      </c>
      <c r="J10" s="42">
        <v>0</v>
      </c>
      <c r="K10" s="46">
        <f t="shared" si="1"/>
        <v>0</v>
      </c>
      <c r="L10" s="46">
        <f>L13+L16+L19+L22</f>
        <v>0</v>
      </c>
      <c r="M10" s="42">
        <f>M13+M16+M19+M22</f>
        <v>17003.5</v>
      </c>
      <c r="N10" s="42">
        <f t="shared" ref="N10" si="2">N11+N12</f>
        <v>0</v>
      </c>
      <c r="O10" s="38" t="s">
        <v>606</v>
      </c>
      <c r="P10" s="323"/>
    </row>
    <row r="11" spans="1:16" ht="49.5" customHeight="1">
      <c r="A11" s="321"/>
      <c r="B11" s="324"/>
      <c r="C11" s="39" t="s">
        <v>18</v>
      </c>
      <c r="D11" s="40" t="s">
        <v>513</v>
      </c>
      <c r="E11" s="46">
        <v>21698</v>
      </c>
      <c r="F11" s="42">
        <f>G11+H11+I11+J11+K11+L11+M11+N11</f>
        <v>79450.700000000012</v>
      </c>
      <c r="G11" s="46">
        <f>G14+G17+G20+G23</f>
        <v>19185.2</v>
      </c>
      <c r="H11" s="46">
        <f t="shared" si="1"/>
        <v>21730.9</v>
      </c>
      <c r="I11" s="46">
        <f t="shared" si="1"/>
        <v>38534.6</v>
      </c>
      <c r="J11" s="46">
        <f t="shared" si="1"/>
        <v>0</v>
      </c>
      <c r="K11" s="46">
        <f t="shared" si="1"/>
        <v>0</v>
      </c>
      <c r="L11" s="46">
        <f t="shared" si="1"/>
        <v>0</v>
      </c>
      <c r="M11" s="42">
        <f>M14+M17+M20+M23</f>
        <v>0</v>
      </c>
      <c r="N11" s="42">
        <f t="shared" ref="N11" si="3">N12+N13</f>
        <v>0</v>
      </c>
      <c r="O11" s="37" t="s">
        <v>513</v>
      </c>
      <c r="P11" s="323"/>
    </row>
    <row r="12" spans="1:16" ht="35.25" customHeight="1">
      <c r="A12" s="321" t="s">
        <v>610</v>
      </c>
      <c r="B12" s="322" t="s">
        <v>683</v>
      </c>
      <c r="C12" s="39" t="s">
        <v>15</v>
      </c>
      <c r="D12" s="40" t="s">
        <v>688</v>
      </c>
      <c r="E12" s="46">
        <f>E13+E14</f>
        <v>0</v>
      </c>
      <c r="F12" s="42">
        <f>F13+F14</f>
        <v>25730.6</v>
      </c>
      <c r="G12" s="42">
        <f>G13+G14</f>
        <v>2400</v>
      </c>
      <c r="H12" s="42">
        <f t="shared" ref="H12:N12" si="4">H13+H14</f>
        <v>1634</v>
      </c>
      <c r="I12" s="42">
        <f t="shared" si="4"/>
        <v>4693.1000000000004</v>
      </c>
      <c r="J12" s="42">
        <f t="shared" si="4"/>
        <v>0</v>
      </c>
      <c r="K12" s="42">
        <f t="shared" si="4"/>
        <v>0</v>
      </c>
      <c r="L12" s="42">
        <f>L13+L14</f>
        <v>0</v>
      </c>
      <c r="M12" s="42">
        <f>M13+M14</f>
        <v>17003.5</v>
      </c>
      <c r="N12" s="42">
        <f t="shared" si="4"/>
        <v>0</v>
      </c>
      <c r="O12" s="44"/>
      <c r="P12" s="323" t="s">
        <v>637</v>
      </c>
    </row>
    <row r="13" spans="1:16" ht="59.25" customHeight="1">
      <c r="A13" s="321"/>
      <c r="B13" s="322"/>
      <c r="C13" s="38" t="s">
        <v>315</v>
      </c>
      <c r="D13" s="37" t="s">
        <v>513</v>
      </c>
      <c r="E13" s="45">
        <v>0</v>
      </c>
      <c r="F13" s="42">
        <f>G13+H13+I13+J13+K13+L13+M13+N13</f>
        <v>25730.6</v>
      </c>
      <c r="G13" s="45">
        <v>2400</v>
      </c>
      <c r="H13" s="45">
        <v>1634</v>
      </c>
      <c r="I13" s="45">
        <v>4693.1000000000004</v>
      </c>
      <c r="J13" s="45">
        <v>0</v>
      </c>
      <c r="K13" s="45">
        <v>0</v>
      </c>
      <c r="L13" s="45">
        <v>0</v>
      </c>
      <c r="M13" s="42">
        <v>17003.5</v>
      </c>
      <c r="N13" s="42">
        <f t="shared" ref="N13" si="5">N14+N15</f>
        <v>0</v>
      </c>
      <c r="O13" s="38" t="s">
        <v>606</v>
      </c>
      <c r="P13" s="323"/>
    </row>
    <row r="14" spans="1:16" ht="48.75" customHeight="1">
      <c r="A14" s="321"/>
      <c r="B14" s="322"/>
      <c r="C14" s="38" t="s">
        <v>18</v>
      </c>
      <c r="D14" s="37" t="s">
        <v>513</v>
      </c>
      <c r="E14" s="45">
        <v>0</v>
      </c>
      <c r="F14" s="42">
        <f t="shared" ref="F14" si="6">G14+H14+I14+J14+K14+L14</f>
        <v>0</v>
      </c>
      <c r="G14" s="45">
        <v>0</v>
      </c>
      <c r="H14" s="45">
        <v>0</v>
      </c>
      <c r="I14" s="45">
        <v>0</v>
      </c>
      <c r="J14" s="45">
        <v>0</v>
      </c>
      <c r="K14" s="45">
        <v>0</v>
      </c>
      <c r="L14" s="45">
        <v>0</v>
      </c>
      <c r="M14" s="42">
        <f t="shared" ref="M14:N14" si="7">M15+M16</f>
        <v>0</v>
      </c>
      <c r="N14" s="42">
        <f t="shared" si="7"/>
        <v>0</v>
      </c>
      <c r="O14" s="37" t="s">
        <v>513</v>
      </c>
      <c r="P14" s="323"/>
    </row>
    <row r="15" spans="1:16" ht="35.25" customHeight="1">
      <c r="A15" s="321" t="s">
        <v>612</v>
      </c>
      <c r="B15" s="322" t="s">
        <v>684</v>
      </c>
      <c r="C15" s="39" t="s">
        <v>15</v>
      </c>
      <c r="D15" s="40" t="s">
        <v>688</v>
      </c>
      <c r="E15" s="46">
        <v>2823.8</v>
      </c>
      <c r="F15" s="42">
        <f>F16+F17</f>
        <v>22694.400000000001</v>
      </c>
      <c r="G15" s="42">
        <f>G16+G17</f>
        <v>22694.400000000001</v>
      </c>
      <c r="H15" s="42">
        <f t="shared" ref="H15" si="8">H16+H17</f>
        <v>0</v>
      </c>
      <c r="I15" s="42">
        <f t="shared" ref="I15" si="9">I16+I17</f>
        <v>0</v>
      </c>
      <c r="J15" s="42">
        <f t="shared" ref="J15" si="10">J16+J17</f>
        <v>0</v>
      </c>
      <c r="K15" s="42">
        <f t="shared" ref="K15" si="11">K16+K17</f>
        <v>0</v>
      </c>
      <c r="L15" s="42">
        <f t="shared" ref="L15:N15" si="12">L16+L17</f>
        <v>0</v>
      </c>
      <c r="M15" s="42">
        <f t="shared" si="12"/>
        <v>0</v>
      </c>
      <c r="N15" s="42">
        <f t="shared" si="12"/>
        <v>0</v>
      </c>
      <c r="O15" s="44"/>
      <c r="P15" s="323" t="s">
        <v>638</v>
      </c>
    </row>
    <row r="16" spans="1:16" ht="54" customHeight="1">
      <c r="A16" s="321"/>
      <c r="B16" s="322"/>
      <c r="C16" s="38" t="s">
        <v>315</v>
      </c>
      <c r="D16" s="37" t="s">
        <v>513</v>
      </c>
      <c r="E16" s="45">
        <v>0</v>
      </c>
      <c r="F16" s="42">
        <f>G16+H16+I16+J16+K16+L16+M16+N16</f>
        <v>3509.2</v>
      </c>
      <c r="G16" s="45">
        <v>3509.2</v>
      </c>
      <c r="H16" s="45">
        <v>0</v>
      </c>
      <c r="I16" s="45">
        <v>0</v>
      </c>
      <c r="J16" s="45">
        <v>0</v>
      </c>
      <c r="K16" s="45">
        <v>0</v>
      </c>
      <c r="L16" s="45">
        <v>0</v>
      </c>
      <c r="M16" s="42">
        <f t="shared" ref="M16:N16" si="13">M17+M18</f>
        <v>0</v>
      </c>
      <c r="N16" s="42">
        <f t="shared" si="13"/>
        <v>0</v>
      </c>
      <c r="O16" s="38" t="s">
        <v>606</v>
      </c>
      <c r="P16" s="323"/>
    </row>
    <row r="17" spans="1:16" ht="49.5" customHeight="1">
      <c r="A17" s="321"/>
      <c r="B17" s="322"/>
      <c r="C17" s="38" t="s">
        <v>18</v>
      </c>
      <c r="D17" s="37" t="s">
        <v>513</v>
      </c>
      <c r="E17" s="45">
        <v>0</v>
      </c>
      <c r="F17" s="42">
        <f>G17+H17+I17+J17+K17+L17+M17+N17</f>
        <v>19185.2</v>
      </c>
      <c r="G17" s="45">
        <v>19185.2</v>
      </c>
      <c r="H17" s="45">
        <v>0</v>
      </c>
      <c r="I17" s="45">
        <v>0</v>
      </c>
      <c r="J17" s="45">
        <v>0</v>
      </c>
      <c r="K17" s="45">
        <v>0</v>
      </c>
      <c r="L17" s="45">
        <v>0</v>
      </c>
      <c r="M17" s="42">
        <f t="shared" ref="M17:N17" si="14">M18+M19</f>
        <v>0</v>
      </c>
      <c r="N17" s="42">
        <f t="shared" si="14"/>
        <v>0</v>
      </c>
      <c r="O17" s="37" t="s">
        <v>513</v>
      </c>
      <c r="P17" s="323"/>
    </row>
    <row r="18" spans="1:16" ht="24.75" customHeight="1">
      <c r="A18" s="321" t="s">
        <v>613</v>
      </c>
      <c r="B18" s="322" t="s">
        <v>685</v>
      </c>
      <c r="C18" s="39" t="s">
        <v>15</v>
      </c>
      <c r="D18" s="40" t="s">
        <v>688</v>
      </c>
      <c r="E18" s="46">
        <f>E19+E20</f>
        <v>0</v>
      </c>
      <c r="F18" s="42">
        <f>F19+F20</f>
        <v>3270</v>
      </c>
      <c r="G18" s="42">
        <f>G19+G20</f>
        <v>0</v>
      </c>
      <c r="H18" s="42">
        <f t="shared" ref="H18" si="15">H19+H20</f>
        <v>3270</v>
      </c>
      <c r="I18" s="42">
        <f t="shared" ref="I18" si="16">I19+I20</f>
        <v>0</v>
      </c>
      <c r="J18" s="42">
        <f t="shared" ref="J18" si="17">J19+J20</f>
        <v>0</v>
      </c>
      <c r="K18" s="42">
        <f t="shared" ref="K18" si="18">K19+K20</f>
        <v>0</v>
      </c>
      <c r="L18" s="42">
        <f t="shared" ref="L18:N18" si="19">L19+L20</f>
        <v>0</v>
      </c>
      <c r="M18" s="42">
        <f t="shared" si="19"/>
        <v>0</v>
      </c>
      <c r="N18" s="42">
        <f t="shared" si="19"/>
        <v>0</v>
      </c>
      <c r="O18" s="44"/>
      <c r="P18" s="323" t="s">
        <v>639</v>
      </c>
    </row>
    <row r="19" spans="1:16" ht="57.75" customHeight="1">
      <c r="A19" s="321"/>
      <c r="B19" s="322"/>
      <c r="C19" s="38" t="s">
        <v>315</v>
      </c>
      <c r="D19" s="37" t="s">
        <v>513</v>
      </c>
      <c r="E19" s="45">
        <v>0</v>
      </c>
      <c r="F19" s="42">
        <f>G19+H19+I19+J19+K19+L19+M19+N19</f>
        <v>3270</v>
      </c>
      <c r="G19" s="45">
        <v>0</v>
      </c>
      <c r="H19" s="45">
        <v>3270</v>
      </c>
      <c r="I19" s="45">
        <v>0</v>
      </c>
      <c r="J19" s="45">
        <v>0</v>
      </c>
      <c r="K19" s="45">
        <v>0</v>
      </c>
      <c r="L19" s="45">
        <v>0</v>
      </c>
      <c r="M19" s="42">
        <f t="shared" ref="M19:N20" si="20">M20+M21</f>
        <v>0</v>
      </c>
      <c r="N19" s="42">
        <f t="shared" si="20"/>
        <v>0</v>
      </c>
      <c r="O19" s="38" t="s">
        <v>606</v>
      </c>
      <c r="P19" s="323"/>
    </row>
    <row r="20" spans="1:16" ht="30" customHeight="1">
      <c r="A20" s="321"/>
      <c r="B20" s="322"/>
      <c r="C20" s="38" t="s">
        <v>18</v>
      </c>
      <c r="D20" s="37" t="s">
        <v>513</v>
      </c>
      <c r="E20" s="45">
        <v>0</v>
      </c>
      <c r="F20" s="42">
        <f>G20+H20+I20+J20+K20+L20+M20+N20</f>
        <v>0</v>
      </c>
      <c r="G20" s="45">
        <v>0</v>
      </c>
      <c r="H20" s="45">
        <v>0</v>
      </c>
      <c r="I20" s="45">
        <v>0</v>
      </c>
      <c r="J20" s="45">
        <v>0</v>
      </c>
      <c r="K20" s="45">
        <v>0</v>
      </c>
      <c r="L20" s="45">
        <v>0</v>
      </c>
      <c r="M20" s="42">
        <f t="shared" si="20"/>
        <v>0</v>
      </c>
      <c r="N20" s="42">
        <f t="shared" si="20"/>
        <v>0</v>
      </c>
      <c r="O20" s="37" t="s">
        <v>513</v>
      </c>
      <c r="P20" s="323"/>
    </row>
    <row r="21" spans="1:16" ht="46.5" customHeight="1">
      <c r="A21" s="321" t="s">
        <v>614</v>
      </c>
      <c r="B21" s="322" t="s">
        <v>686</v>
      </c>
      <c r="C21" s="39" t="s">
        <v>15</v>
      </c>
      <c r="D21" s="40" t="s">
        <v>688</v>
      </c>
      <c r="E21" s="46">
        <f>E22+E23</f>
        <v>0</v>
      </c>
      <c r="F21" s="42">
        <f>F22+F23</f>
        <v>68553.100000000006</v>
      </c>
      <c r="G21" s="42">
        <f>G22+G23</f>
        <v>0</v>
      </c>
      <c r="H21" s="42">
        <f t="shared" ref="H21" si="21">H22+H23</f>
        <v>24730.9</v>
      </c>
      <c r="I21" s="42">
        <f t="shared" ref="I21" si="22">I22+I23</f>
        <v>43822.2</v>
      </c>
      <c r="J21" s="42">
        <v>0</v>
      </c>
      <c r="K21" s="42">
        <f t="shared" ref="K21" si="23">K22+K23</f>
        <v>0</v>
      </c>
      <c r="L21" s="42">
        <f t="shared" ref="L21:N23" si="24">L22+L23</f>
        <v>0</v>
      </c>
      <c r="M21" s="42">
        <f t="shared" si="24"/>
        <v>0</v>
      </c>
      <c r="N21" s="42">
        <f t="shared" si="24"/>
        <v>0</v>
      </c>
      <c r="O21" s="44"/>
      <c r="P21" s="323" t="s">
        <v>640</v>
      </c>
    </row>
    <row r="22" spans="1:16" ht="36">
      <c r="A22" s="321"/>
      <c r="B22" s="322"/>
      <c r="C22" s="38" t="s">
        <v>315</v>
      </c>
      <c r="D22" s="37" t="s">
        <v>513</v>
      </c>
      <c r="E22" s="45">
        <v>0</v>
      </c>
      <c r="F22" s="42">
        <f>G22+H22+I22+J22+K22+L22+M22+N22</f>
        <v>8287.6</v>
      </c>
      <c r="G22" s="45">
        <v>0</v>
      </c>
      <c r="H22" s="45">
        <v>3000</v>
      </c>
      <c r="I22" s="45">
        <v>5287.6</v>
      </c>
      <c r="J22" s="45">
        <v>0</v>
      </c>
      <c r="K22" s="45">
        <v>0</v>
      </c>
      <c r="L22" s="45">
        <v>0</v>
      </c>
      <c r="M22" s="42">
        <f t="shared" si="24"/>
        <v>0</v>
      </c>
      <c r="N22" s="42">
        <f t="shared" si="24"/>
        <v>0</v>
      </c>
      <c r="O22" s="38" t="s">
        <v>606</v>
      </c>
      <c r="P22" s="323"/>
    </row>
    <row r="23" spans="1:16" ht="66" customHeight="1">
      <c r="A23" s="321"/>
      <c r="B23" s="322"/>
      <c r="C23" s="38" t="s">
        <v>18</v>
      </c>
      <c r="D23" s="37" t="s">
        <v>513</v>
      </c>
      <c r="E23" s="45">
        <v>0</v>
      </c>
      <c r="F23" s="42">
        <f>G23+H23+I23+J23+K23+L23+M23+N23</f>
        <v>60265.5</v>
      </c>
      <c r="G23" s="45">
        <v>0</v>
      </c>
      <c r="H23" s="45">
        <v>21730.9</v>
      </c>
      <c r="I23" s="45">
        <v>38534.6</v>
      </c>
      <c r="J23" s="45">
        <v>0</v>
      </c>
      <c r="K23" s="45">
        <v>0</v>
      </c>
      <c r="L23" s="45">
        <v>0</v>
      </c>
      <c r="M23" s="42">
        <f t="shared" si="24"/>
        <v>0</v>
      </c>
      <c r="N23" s="42">
        <f t="shared" si="24"/>
        <v>0</v>
      </c>
      <c r="O23" s="37" t="s">
        <v>513</v>
      </c>
      <c r="P23" s="323"/>
    </row>
    <row r="210" spans="5:5">
      <c r="E210" s="48"/>
    </row>
  </sheetData>
  <mergeCells count="28">
    <mergeCell ref="O1:P1"/>
    <mergeCell ref="A2:P2"/>
    <mergeCell ref="A3:P3"/>
    <mergeCell ref="A4:P4"/>
    <mergeCell ref="A6:A7"/>
    <mergeCell ref="B6:B7"/>
    <mergeCell ref="C6:C7"/>
    <mergeCell ref="D6:D7"/>
    <mergeCell ref="E6:E7"/>
    <mergeCell ref="F6:F7"/>
    <mergeCell ref="O6:O7"/>
    <mergeCell ref="P6:P7"/>
    <mergeCell ref="G6:N6"/>
    <mergeCell ref="A9:A11"/>
    <mergeCell ref="B9:B11"/>
    <mergeCell ref="P9:P11"/>
    <mergeCell ref="A12:A14"/>
    <mergeCell ref="B12:B14"/>
    <mergeCell ref="P12:P14"/>
    <mergeCell ref="A21:A23"/>
    <mergeCell ref="B21:B23"/>
    <mergeCell ref="P21:P23"/>
    <mergeCell ref="A15:A17"/>
    <mergeCell ref="B15:B17"/>
    <mergeCell ref="P15:P17"/>
    <mergeCell ref="A18:A20"/>
    <mergeCell ref="B18:B20"/>
    <mergeCell ref="P18:P20"/>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2.xml><?xml version="1.0" encoding="utf-8"?>
<worksheet xmlns="http://schemas.openxmlformats.org/spreadsheetml/2006/main" xmlns:r="http://schemas.openxmlformats.org/officeDocument/2006/relationships">
  <sheetPr>
    <pageSetUpPr fitToPage="1"/>
  </sheetPr>
  <dimension ref="A1:P20"/>
  <sheetViews>
    <sheetView topLeftCell="A13" zoomScaleNormal="100" workbookViewId="0">
      <selection activeCell="K18" sqref="K18"/>
    </sheetView>
  </sheetViews>
  <sheetFormatPr defaultRowHeight="14.25"/>
  <cols>
    <col min="1" max="1" width="4.5" customWidth="1"/>
    <col min="2" max="2" width="20.25" customWidth="1"/>
    <col min="3" max="3" width="18.25" customWidth="1"/>
    <col min="4" max="4" width="10.5" customWidth="1"/>
    <col min="5" max="5" width="12.125" customWidth="1"/>
    <col min="6" max="6" width="10.5" bestFit="1" customWidth="1"/>
    <col min="7" max="7" width="8.875" customWidth="1"/>
    <col min="8" max="8" width="7.875" bestFit="1" customWidth="1"/>
    <col min="9" max="9" width="7.25" bestFit="1" customWidth="1"/>
    <col min="10" max="10" width="7.875" bestFit="1" customWidth="1"/>
    <col min="11" max="13" width="7.25" bestFit="1" customWidth="1"/>
    <col min="14" max="14" width="7.25" customWidth="1"/>
    <col min="15" max="15" width="15.5" customWidth="1"/>
    <col min="16" max="16" width="21.5" customWidth="1"/>
  </cols>
  <sheetData>
    <row r="1" spans="1:16" ht="39.75" customHeight="1">
      <c r="O1" s="243" t="s">
        <v>641</v>
      </c>
      <c r="P1" s="243"/>
    </row>
    <row r="2" spans="1:16" ht="18.75">
      <c r="A2" s="245" t="s">
        <v>597</v>
      </c>
      <c r="B2" s="245"/>
      <c r="C2" s="245"/>
      <c r="D2" s="245"/>
      <c r="E2" s="245"/>
      <c r="F2" s="245"/>
      <c r="G2" s="245"/>
      <c r="H2" s="245"/>
      <c r="I2" s="245"/>
      <c r="J2" s="245"/>
      <c r="K2" s="245"/>
      <c r="L2" s="245"/>
      <c r="M2" s="245"/>
      <c r="N2" s="245"/>
      <c r="O2" s="245"/>
      <c r="P2" s="245"/>
    </row>
    <row r="3" spans="1:16" ht="27" customHeight="1">
      <c r="A3" s="255" t="s">
        <v>478</v>
      </c>
      <c r="B3" s="255"/>
      <c r="C3" s="255"/>
      <c r="D3" s="255"/>
      <c r="E3" s="255"/>
      <c r="F3" s="255"/>
      <c r="G3" s="255"/>
      <c r="H3" s="255"/>
      <c r="I3" s="255"/>
      <c r="J3" s="255"/>
      <c r="K3" s="255"/>
      <c r="L3" s="255"/>
      <c r="M3" s="255"/>
      <c r="N3" s="255"/>
      <c r="O3" s="255"/>
      <c r="P3" s="255"/>
    </row>
    <row r="4" spans="1:16" ht="14.25" customHeight="1">
      <c r="A4" s="247" t="s">
        <v>413</v>
      </c>
      <c r="B4" s="247"/>
      <c r="C4" s="247"/>
      <c r="D4" s="247"/>
      <c r="E4" s="247"/>
      <c r="F4" s="247"/>
      <c r="G4" s="247"/>
      <c r="H4" s="247"/>
      <c r="I4" s="247"/>
      <c r="J4" s="247"/>
      <c r="K4" s="247"/>
      <c r="L4" s="247"/>
      <c r="M4" s="247"/>
      <c r="N4" s="247"/>
      <c r="O4" s="247"/>
      <c r="P4" s="247"/>
    </row>
    <row r="6" spans="1:16" ht="27.75" customHeight="1">
      <c r="A6" s="321" t="s">
        <v>415</v>
      </c>
      <c r="B6" s="321" t="s">
        <v>598</v>
      </c>
      <c r="C6" s="321" t="s">
        <v>599</v>
      </c>
      <c r="D6" s="321" t="s">
        <v>600</v>
      </c>
      <c r="E6" s="321" t="s">
        <v>601</v>
      </c>
      <c r="F6" s="321" t="s">
        <v>602</v>
      </c>
      <c r="G6" s="325" t="s">
        <v>603</v>
      </c>
      <c r="H6" s="326"/>
      <c r="I6" s="326"/>
      <c r="J6" s="326"/>
      <c r="K6" s="326"/>
      <c r="L6" s="326"/>
      <c r="M6" s="326"/>
      <c r="N6" s="327"/>
      <c r="O6" s="321" t="s">
        <v>604</v>
      </c>
      <c r="P6" s="321" t="s">
        <v>605</v>
      </c>
    </row>
    <row r="7" spans="1:16" ht="66" customHeight="1">
      <c r="A7" s="321"/>
      <c r="B7" s="321"/>
      <c r="C7" s="321"/>
      <c r="D7" s="321"/>
      <c r="E7" s="321"/>
      <c r="F7" s="321"/>
      <c r="G7" s="37" t="s">
        <v>309</v>
      </c>
      <c r="H7" s="37" t="s">
        <v>310</v>
      </c>
      <c r="I7" s="37" t="s">
        <v>311</v>
      </c>
      <c r="J7" s="37" t="s">
        <v>312</v>
      </c>
      <c r="K7" s="37" t="s">
        <v>313</v>
      </c>
      <c r="L7" s="37" t="s">
        <v>44</v>
      </c>
      <c r="M7" s="37" t="s">
        <v>45</v>
      </c>
      <c r="N7" s="37" t="s">
        <v>46</v>
      </c>
      <c r="O7" s="321"/>
      <c r="P7" s="321"/>
    </row>
    <row r="8" spans="1:16">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thickBot="1">
      <c r="A9" s="321">
        <v>1</v>
      </c>
      <c r="B9" s="324" t="s">
        <v>644</v>
      </c>
      <c r="C9" s="39" t="s">
        <v>15</v>
      </c>
      <c r="D9" s="40" t="s">
        <v>643</v>
      </c>
      <c r="E9" s="76">
        <v>0</v>
      </c>
      <c r="F9" s="76">
        <f>F10+F11+F12</f>
        <v>238707.20000000001</v>
      </c>
      <c r="G9" s="76">
        <f>G10+G11+G12</f>
        <v>52700</v>
      </c>
      <c r="H9" s="76">
        <f>H10+H11+H12</f>
        <v>28700</v>
      </c>
      <c r="I9" s="76">
        <f>I10+I11+I12</f>
        <v>49685</v>
      </c>
      <c r="J9" s="76">
        <f t="shared" ref="J9:N9" si="0">J10+J11+J12</f>
        <v>37005.5</v>
      </c>
      <c r="K9" s="76">
        <f t="shared" si="0"/>
        <v>65216.7</v>
      </c>
      <c r="L9" s="76">
        <f t="shared" si="0"/>
        <v>2700</v>
      </c>
      <c r="M9" s="76">
        <f t="shared" si="0"/>
        <v>2700</v>
      </c>
      <c r="N9" s="76">
        <f t="shared" si="0"/>
        <v>0</v>
      </c>
      <c r="O9" s="43"/>
      <c r="P9" s="323"/>
    </row>
    <row r="10" spans="1:16" ht="83.25" customHeight="1" thickBot="1">
      <c r="A10" s="321"/>
      <c r="B10" s="324"/>
      <c r="C10" s="39" t="s">
        <v>315</v>
      </c>
      <c r="D10" s="40" t="s">
        <v>513</v>
      </c>
      <c r="E10" s="77">
        <v>0</v>
      </c>
      <c r="F10" s="76">
        <v>25481.200000000001</v>
      </c>
      <c r="G10" s="77">
        <f>G14+G18</f>
        <v>2700</v>
      </c>
      <c r="H10" s="77">
        <f t="shared" ref="H10:N12" si="1">H14+H18</f>
        <v>2700</v>
      </c>
      <c r="I10" s="77">
        <f t="shared" si="1"/>
        <v>3685</v>
      </c>
      <c r="J10" s="77">
        <f t="shared" si="1"/>
        <v>6429.5</v>
      </c>
      <c r="K10" s="77">
        <f t="shared" si="1"/>
        <v>4566.7</v>
      </c>
      <c r="L10" s="77">
        <f t="shared" si="1"/>
        <v>2700</v>
      </c>
      <c r="M10" s="77">
        <f t="shared" si="1"/>
        <v>2700</v>
      </c>
      <c r="N10" s="77">
        <f t="shared" si="1"/>
        <v>0</v>
      </c>
      <c r="O10" s="38" t="s">
        <v>606</v>
      </c>
      <c r="P10" s="323"/>
    </row>
    <row r="11" spans="1:16" ht="39.75" customHeight="1" thickBot="1">
      <c r="A11" s="321"/>
      <c r="B11" s="324"/>
      <c r="C11" s="71" t="s">
        <v>18</v>
      </c>
      <c r="D11" s="40" t="s">
        <v>513</v>
      </c>
      <c r="E11" s="77">
        <v>0</v>
      </c>
      <c r="F11" s="76">
        <v>161496.29999999999</v>
      </c>
      <c r="G11" s="77">
        <f>G15+G19</f>
        <v>34500</v>
      </c>
      <c r="H11" s="77">
        <f t="shared" si="1"/>
        <v>19942</v>
      </c>
      <c r="I11" s="77">
        <f t="shared" si="1"/>
        <v>29808</v>
      </c>
      <c r="J11" s="77">
        <f t="shared" si="1"/>
        <v>25992.3</v>
      </c>
      <c r="K11" s="77">
        <f>K15+K19</f>
        <v>51254</v>
      </c>
      <c r="L11" s="77">
        <f t="shared" si="1"/>
        <v>0</v>
      </c>
      <c r="M11" s="77">
        <f t="shared" si="1"/>
        <v>0</v>
      </c>
      <c r="N11" s="77">
        <f t="shared" si="1"/>
        <v>0</v>
      </c>
      <c r="O11" s="37" t="s">
        <v>513</v>
      </c>
      <c r="P11" s="323"/>
    </row>
    <row r="12" spans="1:16" ht="43.5" customHeight="1" thickBot="1">
      <c r="A12" s="321"/>
      <c r="B12" s="324"/>
      <c r="C12" s="72" t="s">
        <v>642</v>
      </c>
      <c r="D12" s="40" t="s">
        <v>513</v>
      </c>
      <c r="E12" s="77">
        <v>0</v>
      </c>
      <c r="F12" s="76">
        <v>51729.7</v>
      </c>
      <c r="G12" s="78">
        <f>G16+G20</f>
        <v>15500</v>
      </c>
      <c r="H12" s="77">
        <f>H16+H20</f>
        <v>6058</v>
      </c>
      <c r="I12" s="77">
        <f>I16+I20</f>
        <v>16192</v>
      </c>
      <c r="J12" s="77">
        <f>J16+J20</f>
        <v>4583.7</v>
      </c>
      <c r="K12" s="77">
        <f>K16+K20</f>
        <v>9396</v>
      </c>
      <c r="L12" s="77">
        <f>L16+L20</f>
        <v>0</v>
      </c>
      <c r="M12" s="77">
        <f t="shared" si="1"/>
        <v>0</v>
      </c>
      <c r="N12" s="77">
        <f t="shared" si="1"/>
        <v>0</v>
      </c>
      <c r="O12" s="37" t="s">
        <v>513</v>
      </c>
      <c r="P12" s="323"/>
    </row>
    <row r="13" spans="1:16" ht="15" thickBot="1">
      <c r="A13" s="321" t="s">
        <v>610</v>
      </c>
      <c r="B13" s="328" t="s">
        <v>645</v>
      </c>
      <c r="C13" s="39" t="s">
        <v>15</v>
      </c>
      <c r="D13" s="40" t="s">
        <v>643</v>
      </c>
      <c r="E13" s="76">
        <v>0</v>
      </c>
      <c r="F13" s="79">
        <f t="shared" ref="F13:N13" si="2">F14+F15+F16</f>
        <v>97988</v>
      </c>
      <c r="G13" s="79">
        <f t="shared" si="2"/>
        <v>17566.599999999999</v>
      </c>
      <c r="H13" s="79">
        <f t="shared" si="2"/>
        <v>3815.7000000000003</v>
      </c>
      <c r="I13" s="79">
        <f t="shared" si="2"/>
        <v>19885</v>
      </c>
      <c r="J13" s="79">
        <f t="shared" si="2"/>
        <v>19062.599999999999</v>
      </c>
      <c r="K13" s="79">
        <f t="shared" si="2"/>
        <v>32258.1</v>
      </c>
      <c r="L13" s="79">
        <f t="shared" si="2"/>
        <v>2700</v>
      </c>
      <c r="M13" s="79">
        <f t="shared" si="2"/>
        <v>2700</v>
      </c>
      <c r="N13" s="79">
        <f t="shared" si="2"/>
        <v>0</v>
      </c>
      <c r="O13" s="44"/>
      <c r="P13" s="323"/>
    </row>
    <row r="14" spans="1:16" ht="71.25" customHeight="1" thickBot="1">
      <c r="A14" s="321"/>
      <c r="B14" s="328"/>
      <c r="C14" s="38" t="s">
        <v>315</v>
      </c>
      <c r="D14" s="37" t="s">
        <v>513</v>
      </c>
      <c r="E14" s="77">
        <v>0</v>
      </c>
      <c r="F14" s="76">
        <v>16122.5</v>
      </c>
      <c r="G14" s="77">
        <v>900</v>
      </c>
      <c r="H14" s="77">
        <v>359</v>
      </c>
      <c r="I14" s="77">
        <v>2032.8</v>
      </c>
      <c r="J14" s="77">
        <v>5172.6000000000004</v>
      </c>
      <c r="K14" s="77">
        <v>2258.1</v>
      </c>
      <c r="L14" s="80">
        <v>2700</v>
      </c>
      <c r="M14" s="80">
        <v>2700</v>
      </c>
      <c r="N14" s="80">
        <v>0</v>
      </c>
      <c r="O14" s="38" t="s">
        <v>606</v>
      </c>
      <c r="P14" s="323"/>
    </row>
    <row r="15" spans="1:16" ht="26.25" customHeight="1" thickBot="1">
      <c r="A15" s="321"/>
      <c r="B15" s="328"/>
      <c r="C15" s="38" t="s">
        <v>18</v>
      </c>
      <c r="D15" s="37" t="s">
        <v>513</v>
      </c>
      <c r="E15" s="77">
        <v>0</v>
      </c>
      <c r="F15" s="76">
        <v>55629.8</v>
      </c>
      <c r="G15" s="77">
        <v>11500</v>
      </c>
      <c r="H15" s="77">
        <v>2651.3</v>
      </c>
      <c r="I15" s="77">
        <v>11568.2</v>
      </c>
      <c r="J15" s="77">
        <v>9306.2999999999993</v>
      </c>
      <c r="K15" s="77">
        <v>20604</v>
      </c>
      <c r="L15" s="80">
        <v>0</v>
      </c>
      <c r="M15" s="81">
        <v>0</v>
      </c>
      <c r="N15" s="81">
        <v>0</v>
      </c>
      <c r="O15" s="37" t="s">
        <v>513</v>
      </c>
      <c r="P15" s="323"/>
    </row>
    <row r="16" spans="1:16" ht="24.75" thickBot="1">
      <c r="A16" s="321"/>
      <c r="B16" s="328"/>
      <c r="C16" s="38" t="s">
        <v>642</v>
      </c>
      <c r="D16" s="37" t="s">
        <v>513</v>
      </c>
      <c r="E16" s="77">
        <v>0</v>
      </c>
      <c r="F16" s="76">
        <v>26235.7</v>
      </c>
      <c r="G16" s="77">
        <v>5166.6000000000004</v>
      </c>
      <c r="H16" s="77">
        <v>805.4</v>
      </c>
      <c r="I16" s="77">
        <v>6284</v>
      </c>
      <c r="J16" s="77">
        <v>4583.7</v>
      </c>
      <c r="K16" s="77">
        <v>9396</v>
      </c>
      <c r="L16" s="80">
        <v>0</v>
      </c>
      <c r="M16" s="81">
        <v>0</v>
      </c>
      <c r="N16" s="81">
        <v>0</v>
      </c>
      <c r="O16" s="37" t="s">
        <v>513</v>
      </c>
      <c r="P16" s="323"/>
    </row>
    <row r="17" spans="1:16" ht="15" thickBot="1">
      <c r="A17" s="321" t="s">
        <v>612</v>
      </c>
      <c r="B17" s="328" t="s">
        <v>646</v>
      </c>
      <c r="C17" s="39" t="s">
        <v>15</v>
      </c>
      <c r="D17" s="40" t="s">
        <v>643</v>
      </c>
      <c r="E17" s="76">
        <v>0</v>
      </c>
      <c r="F17" s="76">
        <f>F18+F19+F20</f>
        <v>140719.20000000001</v>
      </c>
      <c r="G17" s="76">
        <f>G18+G19+G20</f>
        <v>35133.4</v>
      </c>
      <c r="H17" s="76">
        <f>H18+H19+H20</f>
        <v>24884.300000000003</v>
      </c>
      <c r="I17" s="76">
        <f t="shared" ref="I17:N17" si="3">I18+I19+I20</f>
        <v>29800</v>
      </c>
      <c r="J17" s="76">
        <f t="shared" si="3"/>
        <v>17942.900000000001</v>
      </c>
      <c r="K17" s="76">
        <f t="shared" si="3"/>
        <v>32958.6</v>
      </c>
      <c r="L17" s="76">
        <f t="shared" si="3"/>
        <v>0</v>
      </c>
      <c r="M17" s="76">
        <f t="shared" si="3"/>
        <v>0</v>
      </c>
      <c r="N17" s="76">
        <f t="shared" si="3"/>
        <v>0</v>
      </c>
      <c r="O17" s="44"/>
      <c r="P17" s="323"/>
    </row>
    <row r="18" spans="1:16" ht="48.75" thickBot="1">
      <c r="A18" s="321"/>
      <c r="B18" s="328"/>
      <c r="C18" s="38" t="s">
        <v>315</v>
      </c>
      <c r="D18" s="37" t="s">
        <v>513</v>
      </c>
      <c r="E18" s="77">
        <v>0</v>
      </c>
      <c r="F18" s="76">
        <v>9358.7000000000007</v>
      </c>
      <c r="G18" s="77">
        <v>1800</v>
      </c>
      <c r="H18" s="77">
        <v>2341</v>
      </c>
      <c r="I18" s="77">
        <v>1652.2</v>
      </c>
      <c r="J18" s="77">
        <v>1256.9000000000001</v>
      </c>
      <c r="K18" s="77">
        <v>2308.6</v>
      </c>
      <c r="L18" s="81">
        <v>0</v>
      </c>
      <c r="M18" s="81">
        <v>0</v>
      </c>
      <c r="N18" s="81">
        <v>0</v>
      </c>
      <c r="O18" s="38" t="s">
        <v>606</v>
      </c>
      <c r="P18" s="323"/>
    </row>
    <row r="19" spans="1:16" ht="24.75" thickBot="1">
      <c r="A19" s="321"/>
      <c r="B19" s="328"/>
      <c r="C19" s="72" t="s">
        <v>18</v>
      </c>
      <c r="D19" s="37" t="s">
        <v>513</v>
      </c>
      <c r="E19" s="77">
        <v>0</v>
      </c>
      <c r="F19" s="76">
        <v>105866.5</v>
      </c>
      <c r="G19" s="77">
        <v>23000</v>
      </c>
      <c r="H19" s="77">
        <v>17290.7</v>
      </c>
      <c r="I19" s="77">
        <v>18239.8</v>
      </c>
      <c r="J19" s="77">
        <v>16686</v>
      </c>
      <c r="K19" s="77">
        <v>30650</v>
      </c>
      <c r="L19" s="81">
        <v>0</v>
      </c>
      <c r="M19" s="81">
        <v>0</v>
      </c>
      <c r="N19" s="81">
        <v>0</v>
      </c>
      <c r="O19" s="37" t="s">
        <v>513</v>
      </c>
      <c r="P19" s="323"/>
    </row>
    <row r="20" spans="1:16" ht="24.75" thickBot="1">
      <c r="A20" s="321"/>
      <c r="B20" s="328"/>
      <c r="C20" s="72" t="s">
        <v>642</v>
      </c>
      <c r="D20" s="37" t="s">
        <v>513</v>
      </c>
      <c r="E20" s="77">
        <v>0</v>
      </c>
      <c r="F20" s="76">
        <v>25494</v>
      </c>
      <c r="G20" s="77">
        <v>10333.4</v>
      </c>
      <c r="H20" s="77">
        <v>5252.6</v>
      </c>
      <c r="I20" s="77">
        <v>9908</v>
      </c>
      <c r="J20" s="77">
        <v>0</v>
      </c>
      <c r="K20" s="77">
        <v>0</v>
      </c>
      <c r="L20" s="81">
        <v>0</v>
      </c>
      <c r="M20" s="81">
        <v>0</v>
      </c>
      <c r="N20" s="81">
        <v>0</v>
      </c>
      <c r="O20" s="37" t="s">
        <v>513</v>
      </c>
      <c r="P20" s="323"/>
    </row>
  </sheetData>
  <mergeCells count="22">
    <mergeCell ref="O1:P1"/>
    <mergeCell ref="A2:P2"/>
    <mergeCell ref="A3:P3"/>
    <mergeCell ref="A4:P4"/>
    <mergeCell ref="A6:A7"/>
    <mergeCell ref="B6:B7"/>
    <mergeCell ref="C6:C7"/>
    <mergeCell ref="D6:D7"/>
    <mergeCell ref="E6:E7"/>
    <mergeCell ref="F6:F7"/>
    <mergeCell ref="A13:A16"/>
    <mergeCell ref="B13:B16"/>
    <mergeCell ref="P13:P16"/>
    <mergeCell ref="G6:N6"/>
    <mergeCell ref="A17:A20"/>
    <mergeCell ref="B17:B20"/>
    <mergeCell ref="P17:P20"/>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9" fitToHeight="0" orientation="landscape" horizontalDpi="4294967295" verticalDpi="4294967295" r:id="rId1"/>
</worksheet>
</file>

<file path=xl/worksheets/sheet33.xml><?xml version="1.0" encoding="utf-8"?>
<worksheet xmlns="http://schemas.openxmlformats.org/spreadsheetml/2006/main" xmlns:r="http://schemas.openxmlformats.org/officeDocument/2006/relationships">
  <sheetPr>
    <pageSetUpPr fitToPage="1"/>
  </sheetPr>
  <dimension ref="A1:N46"/>
  <sheetViews>
    <sheetView topLeftCell="A25" zoomScaleNormal="100" workbookViewId="0">
      <selection activeCell="H23" sqref="H23"/>
    </sheetView>
  </sheetViews>
  <sheetFormatPr defaultRowHeight="14.25"/>
  <cols>
    <col min="1" max="1" width="4.5" customWidth="1"/>
    <col min="2" max="2" width="29.5" customWidth="1"/>
    <col min="3" max="3" width="22.5" customWidth="1"/>
    <col min="4" max="4" width="10.5" customWidth="1"/>
    <col min="5" max="5" width="12.125" customWidth="1"/>
    <col min="6" max="6" width="10.5" bestFit="1" customWidth="1"/>
    <col min="7" max="7" width="7.25" bestFit="1" customWidth="1"/>
    <col min="8" max="8" width="7.875" bestFit="1" customWidth="1"/>
    <col min="9" max="10" width="7.25" bestFit="1" customWidth="1"/>
    <col min="11" max="11" width="7.25" customWidth="1"/>
    <col min="12" max="12" width="9.125" customWidth="1"/>
    <col min="13" max="13" width="25.25" customWidth="1"/>
    <col min="14" max="14" width="22.125" customWidth="1"/>
  </cols>
  <sheetData>
    <row r="1" spans="1:14" ht="39.75" customHeight="1">
      <c r="M1" s="243" t="s">
        <v>647</v>
      </c>
      <c r="N1" s="243"/>
    </row>
    <row r="2" spans="1:14" ht="18.75">
      <c r="A2" s="245" t="s">
        <v>597</v>
      </c>
      <c r="B2" s="245"/>
      <c r="C2" s="245"/>
      <c r="D2" s="245"/>
      <c r="E2" s="245"/>
      <c r="F2" s="245"/>
      <c r="G2" s="245"/>
      <c r="H2" s="245"/>
      <c r="I2" s="245"/>
      <c r="J2" s="245"/>
      <c r="K2" s="245"/>
      <c r="L2" s="245"/>
      <c r="M2" s="245"/>
      <c r="N2" s="245"/>
    </row>
    <row r="3" spans="1:14" ht="18.75">
      <c r="A3" s="255" t="s">
        <v>648</v>
      </c>
      <c r="B3" s="255"/>
      <c r="C3" s="255"/>
      <c r="D3" s="255"/>
      <c r="E3" s="255"/>
      <c r="F3" s="255"/>
      <c r="G3" s="255"/>
      <c r="H3" s="255"/>
      <c r="I3" s="255"/>
      <c r="J3" s="255"/>
      <c r="K3" s="255"/>
      <c r="L3" s="255"/>
      <c r="M3" s="255"/>
      <c r="N3" s="255"/>
    </row>
    <row r="4" spans="1:14" ht="22.5">
      <c r="A4" s="247" t="s">
        <v>413</v>
      </c>
      <c r="B4" s="247"/>
      <c r="C4" s="247"/>
      <c r="D4" s="247"/>
      <c r="E4" s="247"/>
      <c r="F4" s="247"/>
      <c r="G4" s="247"/>
      <c r="H4" s="247"/>
      <c r="I4" s="247"/>
      <c r="J4" s="247"/>
      <c r="K4" s="247"/>
      <c r="L4" s="247"/>
      <c r="M4" s="247"/>
      <c r="N4" s="247"/>
    </row>
    <row r="6" spans="1:14" ht="27.75" customHeight="1">
      <c r="A6" s="321" t="s">
        <v>415</v>
      </c>
      <c r="B6" s="321" t="s">
        <v>598</v>
      </c>
      <c r="C6" s="321" t="s">
        <v>599</v>
      </c>
      <c r="D6" s="321" t="s">
        <v>600</v>
      </c>
      <c r="E6" s="321" t="s">
        <v>729</v>
      </c>
      <c r="F6" s="321" t="s">
        <v>602</v>
      </c>
      <c r="G6" s="329"/>
      <c r="H6" s="330"/>
      <c r="I6" s="330"/>
      <c r="J6" s="330"/>
      <c r="K6" s="330"/>
      <c r="L6" s="331"/>
      <c r="M6" s="321" t="s">
        <v>604</v>
      </c>
      <c r="N6" s="321" t="s">
        <v>605</v>
      </c>
    </row>
    <row r="7" spans="1:14" ht="66" customHeight="1">
      <c r="A7" s="321"/>
      <c r="B7" s="321"/>
      <c r="C7" s="321"/>
      <c r="D7" s="321"/>
      <c r="E7" s="321"/>
      <c r="F7" s="321"/>
      <c r="G7" s="37" t="s">
        <v>310</v>
      </c>
      <c r="H7" s="37" t="s">
        <v>311</v>
      </c>
      <c r="I7" s="37" t="s">
        <v>312</v>
      </c>
      <c r="J7" s="38" t="s">
        <v>313</v>
      </c>
      <c r="K7" s="72" t="s">
        <v>44</v>
      </c>
      <c r="L7" s="72" t="s">
        <v>45</v>
      </c>
      <c r="M7" s="321"/>
      <c r="N7" s="321"/>
    </row>
    <row r="8" spans="1:14">
      <c r="A8" s="37">
        <v>1</v>
      </c>
      <c r="B8" s="37">
        <v>2</v>
      </c>
      <c r="C8" s="70">
        <v>3</v>
      </c>
      <c r="D8" s="70">
        <v>4</v>
      </c>
      <c r="E8" s="70">
        <v>5</v>
      </c>
      <c r="F8" s="70">
        <v>6</v>
      </c>
      <c r="G8" s="70">
        <v>7</v>
      </c>
      <c r="H8" s="70">
        <v>8</v>
      </c>
      <c r="I8" s="70">
        <v>9</v>
      </c>
      <c r="J8" s="70">
        <v>10</v>
      </c>
      <c r="K8" s="70">
        <v>11</v>
      </c>
      <c r="L8" s="70">
        <v>12</v>
      </c>
      <c r="M8" s="70">
        <v>13</v>
      </c>
      <c r="N8" s="70">
        <v>14</v>
      </c>
    </row>
    <row r="9" spans="1:14" ht="21.75" customHeight="1">
      <c r="A9" s="332">
        <v>1</v>
      </c>
      <c r="B9" s="333" t="s">
        <v>674</v>
      </c>
      <c r="C9" s="39" t="s">
        <v>15</v>
      </c>
      <c r="D9" s="40" t="s">
        <v>673</v>
      </c>
      <c r="E9" s="42">
        <f>E10+E11+E12</f>
        <v>0</v>
      </c>
      <c r="F9" s="42">
        <f>F10+F11+F12</f>
        <v>5042.5999999999995</v>
      </c>
      <c r="G9" s="42">
        <f t="shared" ref="G9:I9" si="0">G10+G11+G12</f>
        <v>5042.5999999999995</v>
      </c>
      <c r="H9" s="42">
        <f t="shared" si="0"/>
        <v>0</v>
      </c>
      <c r="I9" s="42">
        <f t="shared" si="0"/>
        <v>0</v>
      </c>
      <c r="J9" s="42">
        <f>J10+J11+J12</f>
        <v>0</v>
      </c>
      <c r="K9" s="42">
        <f>K10+K11+K12</f>
        <v>0</v>
      </c>
      <c r="L9" s="42">
        <f>L10+L11+L12</f>
        <v>0</v>
      </c>
      <c r="M9" s="43"/>
      <c r="N9" s="323" t="s">
        <v>649</v>
      </c>
    </row>
    <row r="10" spans="1:14" ht="36">
      <c r="A10" s="332"/>
      <c r="B10" s="333"/>
      <c r="C10" s="39" t="s">
        <v>315</v>
      </c>
      <c r="D10" s="40" t="s">
        <v>513</v>
      </c>
      <c r="E10" s="46">
        <f t="shared" ref="E10:E11" si="1">E14</f>
        <v>0</v>
      </c>
      <c r="F10" s="42">
        <f>G10+H10+I10+J10+K10+L10</f>
        <v>252.2</v>
      </c>
      <c r="G10" s="42">
        <f t="shared" ref="G10:L12" si="2">G14</f>
        <v>252.2</v>
      </c>
      <c r="H10" s="42">
        <f t="shared" si="2"/>
        <v>0</v>
      </c>
      <c r="I10" s="42">
        <f t="shared" si="2"/>
        <v>0</v>
      </c>
      <c r="J10" s="42">
        <f t="shared" si="2"/>
        <v>0</v>
      </c>
      <c r="K10" s="42">
        <f t="shared" si="2"/>
        <v>0</v>
      </c>
      <c r="L10" s="42">
        <f t="shared" si="2"/>
        <v>0</v>
      </c>
      <c r="M10" s="38" t="s">
        <v>629</v>
      </c>
      <c r="N10" s="323"/>
    </row>
    <row r="11" spans="1:14" ht="24">
      <c r="A11" s="332"/>
      <c r="B11" s="333"/>
      <c r="C11" s="39" t="s">
        <v>18</v>
      </c>
      <c r="D11" s="40" t="s">
        <v>513</v>
      </c>
      <c r="E11" s="46">
        <f t="shared" si="1"/>
        <v>0</v>
      </c>
      <c r="F11" s="42">
        <f>G11+H11+I11+J11+K11+L11</f>
        <v>4790.3999999999996</v>
      </c>
      <c r="G11" s="42">
        <f t="shared" si="2"/>
        <v>4790.3999999999996</v>
      </c>
      <c r="H11" s="42">
        <f t="shared" si="2"/>
        <v>0</v>
      </c>
      <c r="I11" s="42">
        <f t="shared" si="2"/>
        <v>0</v>
      </c>
      <c r="J11" s="42">
        <f t="shared" si="2"/>
        <v>0</v>
      </c>
      <c r="K11" s="42">
        <f t="shared" si="2"/>
        <v>0</v>
      </c>
      <c r="L11" s="42">
        <f t="shared" si="2"/>
        <v>0</v>
      </c>
      <c r="M11" s="37" t="s">
        <v>513</v>
      </c>
      <c r="N11" s="323"/>
    </row>
    <row r="12" spans="1:14">
      <c r="A12" s="332"/>
      <c r="B12" s="333"/>
      <c r="C12" s="39" t="s">
        <v>398</v>
      </c>
      <c r="D12" s="40" t="s">
        <v>513</v>
      </c>
      <c r="E12" s="46">
        <f>E16</f>
        <v>0</v>
      </c>
      <c r="F12" s="42">
        <f>G12+H12+I12+J12+K12+L12</f>
        <v>0</v>
      </c>
      <c r="G12" s="42">
        <f t="shared" si="2"/>
        <v>0</v>
      </c>
      <c r="H12" s="42">
        <f t="shared" si="2"/>
        <v>0</v>
      </c>
      <c r="I12" s="42">
        <f t="shared" si="2"/>
        <v>0</v>
      </c>
      <c r="J12" s="42">
        <f t="shared" si="2"/>
        <v>0</v>
      </c>
      <c r="K12" s="42">
        <f t="shared" si="2"/>
        <v>0</v>
      </c>
      <c r="L12" s="42">
        <f t="shared" si="2"/>
        <v>0</v>
      </c>
      <c r="M12" s="37" t="s">
        <v>513</v>
      </c>
      <c r="N12" s="323"/>
    </row>
    <row r="13" spans="1:14" ht="21.75" customHeight="1" thickBot="1">
      <c r="A13" s="321" t="s">
        <v>610</v>
      </c>
      <c r="B13" s="328" t="s">
        <v>675</v>
      </c>
      <c r="C13" s="39" t="s">
        <v>15</v>
      </c>
      <c r="D13" s="40" t="s">
        <v>673</v>
      </c>
      <c r="E13" s="46">
        <f>E14+E15+E16</f>
        <v>0</v>
      </c>
      <c r="F13" s="42">
        <f>F14+F15+F16</f>
        <v>5042.5999999999995</v>
      </c>
      <c r="G13" s="42">
        <f t="shared" ref="G13:L13" si="3">G14+G15+G16</f>
        <v>5042.5999999999995</v>
      </c>
      <c r="H13" s="42">
        <f t="shared" si="3"/>
        <v>0</v>
      </c>
      <c r="I13" s="42">
        <f t="shared" si="3"/>
        <v>0</v>
      </c>
      <c r="J13" s="42">
        <f t="shared" si="3"/>
        <v>0</v>
      </c>
      <c r="K13" s="42">
        <f t="shared" si="3"/>
        <v>0</v>
      </c>
      <c r="L13" s="42">
        <f t="shared" si="3"/>
        <v>0</v>
      </c>
      <c r="M13" s="44"/>
      <c r="N13" s="323"/>
    </row>
    <row r="14" spans="1:14" ht="36.75" thickBot="1">
      <c r="A14" s="321"/>
      <c r="B14" s="328"/>
      <c r="C14" s="38" t="s">
        <v>315</v>
      </c>
      <c r="D14" s="37" t="s">
        <v>513</v>
      </c>
      <c r="E14" s="45">
        <v>0</v>
      </c>
      <c r="F14" s="74">
        <f>G14+H14+I14+J14+K14+L14</f>
        <v>252.2</v>
      </c>
      <c r="G14" s="75">
        <v>252.2</v>
      </c>
      <c r="H14" s="75">
        <v>0</v>
      </c>
      <c r="I14" s="75">
        <v>0</v>
      </c>
      <c r="J14" s="75">
        <v>0</v>
      </c>
      <c r="K14" s="75">
        <v>0</v>
      </c>
      <c r="L14" s="75">
        <v>0</v>
      </c>
      <c r="M14" s="38" t="s">
        <v>629</v>
      </c>
      <c r="N14" s="323"/>
    </row>
    <row r="15" spans="1:14" ht="29.25" customHeight="1" thickBot="1">
      <c r="A15" s="321"/>
      <c r="B15" s="328"/>
      <c r="C15" s="38" t="s">
        <v>18</v>
      </c>
      <c r="D15" s="37" t="s">
        <v>513</v>
      </c>
      <c r="E15" s="45">
        <v>0</v>
      </c>
      <c r="F15" s="74">
        <f>G15+H15+I15+J15+K15+L15</f>
        <v>4790.3999999999996</v>
      </c>
      <c r="G15" s="45">
        <v>4790.3999999999996</v>
      </c>
      <c r="H15" s="45">
        <v>0</v>
      </c>
      <c r="I15" s="45">
        <v>0</v>
      </c>
      <c r="J15" s="45">
        <v>0</v>
      </c>
      <c r="K15" s="45">
        <v>0</v>
      </c>
      <c r="L15" s="45">
        <v>0</v>
      </c>
      <c r="M15" s="37" t="s">
        <v>513</v>
      </c>
      <c r="N15" s="323"/>
    </row>
    <row r="16" spans="1:14" ht="15" thickBot="1">
      <c r="A16" s="321"/>
      <c r="B16" s="328"/>
      <c r="C16" s="38" t="s">
        <v>398</v>
      </c>
      <c r="D16" s="37" t="s">
        <v>513</v>
      </c>
      <c r="E16" s="45">
        <v>0</v>
      </c>
      <c r="F16" s="74">
        <f>G16+H16+I16+J16+K16+L16</f>
        <v>0</v>
      </c>
      <c r="G16" s="45">
        <v>0</v>
      </c>
      <c r="H16" s="45">
        <v>0</v>
      </c>
      <c r="I16" s="45">
        <v>0</v>
      </c>
      <c r="J16" s="45">
        <v>0</v>
      </c>
      <c r="K16" s="45">
        <v>0</v>
      </c>
      <c r="L16" s="45">
        <v>0</v>
      </c>
      <c r="M16" s="37" t="s">
        <v>513</v>
      </c>
      <c r="N16" s="323"/>
    </row>
    <row r="17" spans="1:14" ht="21" customHeight="1" thickBot="1">
      <c r="A17" s="332">
        <v>2</v>
      </c>
      <c r="B17" s="333" t="s">
        <v>676</v>
      </c>
      <c r="C17" s="39" t="s">
        <v>15</v>
      </c>
      <c r="D17" s="40" t="s">
        <v>673</v>
      </c>
      <c r="E17" s="42">
        <f t="shared" ref="E17:L17" si="4">E18+E19+E21+E20</f>
        <v>0</v>
      </c>
      <c r="F17" s="42">
        <f t="shared" si="4"/>
        <v>23026.799999999996</v>
      </c>
      <c r="G17" s="42">
        <f>G18+G19+G21+G20</f>
        <v>5042.6000000000004</v>
      </c>
      <c r="H17" s="42">
        <f t="shared" si="4"/>
        <v>4522.7</v>
      </c>
      <c r="I17" s="42">
        <f t="shared" si="4"/>
        <v>5886.9000000000005</v>
      </c>
      <c r="J17" s="42">
        <f t="shared" si="4"/>
        <v>3528.7</v>
      </c>
      <c r="K17" s="42">
        <f t="shared" si="4"/>
        <v>2022.9999999999998</v>
      </c>
      <c r="L17" s="42">
        <f t="shared" si="4"/>
        <v>2022.8999999999999</v>
      </c>
      <c r="M17" s="43"/>
      <c r="N17" s="323"/>
    </row>
    <row r="18" spans="1:14" ht="36.75" thickBot="1">
      <c r="A18" s="332"/>
      <c r="B18" s="333"/>
      <c r="C18" s="39" t="s">
        <v>315</v>
      </c>
      <c r="D18" s="40" t="s">
        <v>513</v>
      </c>
      <c r="E18" s="46">
        <f t="shared" ref="E18:E20" si="5">E23</f>
        <v>0</v>
      </c>
      <c r="F18" s="128">
        <f>G18+H18+I18+J18+K18+L18</f>
        <v>1503.5</v>
      </c>
      <c r="G18" s="75">
        <f t="shared" ref="G18:L20" si="6">G23</f>
        <v>252.8</v>
      </c>
      <c r="H18" s="75">
        <f t="shared" si="6"/>
        <v>308.39999999999998</v>
      </c>
      <c r="I18" s="75">
        <f t="shared" si="6"/>
        <v>412.1</v>
      </c>
      <c r="J18" s="129">
        <v>247</v>
      </c>
      <c r="K18" s="75">
        <f t="shared" si="6"/>
        <v>141.6</v>
      </c>
      <c r="L18" s="75">
        <f t="shared" si="6"/>
        <v>141.6</v>
      </c>
      <c r="M18" s="38" t="s">
        <v>629</v>
      </c>
      <c r="N18" s="323"/>
    </row>
    <row r="19" spans="1:14" ht="24.75" thickBot="1">
      <c r="A19" s="332"/>
      <c r="B19" s="333"/>
      <c r="C19" s="39" t="s">
        <v>18</v>
      </c>
      <c r="D19" s="40" t="s">
        <v>513</v>
      </c>
      <c r="E19" s="46">
        <f t="shared" si="5"/>
        <v>0</v>
      </c>
      <c r="F19" s="74">
        <f>G19+H19+I19+J19+K19+L19</f>
        <v>18943.699999999997</v>
      </c>
      <c r="G19" s="75">
        <f t="shared" si="6"/>
        <v>3956</v>
      </c>
      <c r="H19" s="75">
        <f t="shared" si="6"/>
        <v>3793.9</v>
      </c>
      <c r="I19" s="75">
        <f t="shared" si="6"/>
        <v>4982</v>
      </c>
      <c r="J19" s="75">
        <f t="shared" si="6"/>
        <v>2908.2</v>
      </c>
      <c r="K19" s="75">
        <f t="shared" si="6"/>
        <v>1650.3</v>
      </c>
      <c r="L19" s="75">
        <f t="shared" si="6"/>
        <v>1653.3</v>
      </c>
      <c r="M19" s="37" t="s">
        <v>513</v>
      </c>
      <c r="N19" s="323"/>
    </row>
    <row r="20" spans="1:14" ht="24.75" thickBot="1">
      <c r="A20" s="332"/>
      <c r="B20" s="333"/>
      <c r="C20" s="39" t="s">
        <v>642</v>
      </c>
      <c r="D20" s="40"/>
      <c r="E20" s="46">
        <f t="shared" si="5"/>
        <v>0</v>
      </c>
      <c r="F20" s="74">
        <f>G20+H20+I20+J20+K20+L20</f>
        <v>2579.6</v>
      </c>
      <c r="G20" s="75">
        <v>833.8</v>
      </c>
      <c r="H20" s="75">
        <v>420.4</v>
      </c>
      <c r="I20" s="75">
        <v>492.8</v>
      </c>
      <c r="J20" s="75">
        <f t="shared" si="6"/>
        <v>373.5</v>
      </c>
      <c r="K20" s="75">
        <v>231.1</v>
      </c>
      <c r="L20" s="75">
        <v>228</v>
      </c>
      <c r="M20" s="37"/>
      <c r="N20" s="323"/>
    </row>
    <row r="21" spans="1:14" ht="29.25" customHeight="1" thickBot="1">
      <c r="A21" s="332"/>
      <c r="B21" s="333"/>
      <c r="C21" s="39" t="s">
        <v>398</v>
      </c>
      <c r="D21" s="40" t="s">
        <v>513</v>
      </c>
      <c r="E21" s="46">
        <f>E26</f>
        <v>0</v>
      </c>
      <c r="F21" s="74">
        <f>G21+H21+I21+J21+K21+L21</f>
        <v>0</v>
      </c>
      <c r="G21" s="42">
        <f t="shared" ref="G21:L21" si="7">G26</f>
        <v>0</v>
      </c>
      <c r="H21" s="42">
        <f t="shared" si="7"/>
        <v>0</v>
      </c>
      <c r="I21" s="42">
        <f t="shared" si="7"/>
        <v>0</v>
      </c>
      <c r="J21" s="42">
        <f t="shared" si="7"/>
        <v>0</v>
      </c>
      <c r="K21" s="42">
        <f t="shared" si="7"/>
        <v>0</v>
      </c>
      <c r="L21" s="42">
        <f t="shared" si="7"/>
        <v>0</v>
      </c>
      <c r="M21" s="37" t="s">
        <v>513</v>
      </c>
      <c r="N21" s="323"/>
    </row>
    <row r="22" spans="1:14" ht="21" customHeight="1" thickBot="1">
      <c r="A22" s="321" t="s">
        <v>650</v>
      </c>
      <c r="B22" s="328" t="s">
        <v>677</v>
      </c>
      <c r="C22" s="39" t="s">
        <v>15</v>
      </c>
      <c r="D22" s="40" t="s">
        <v>673</v>
      </c>
      <c r="E22" s="46">
        <f>E23+E24+E26+E25</f>
        <v>0</v>
      </c>
      <c r="F22" s="98">
        <f t="shared" ref="F22:L22" si="8">F23+F24+F25+F26</f>
        <v>23026.799999999996</v>
      </c>
      <c r="G22" s="98">
        <f t="shared" si="8"/>
        <v>5042.6000000000004</v>
      </c>
      <c r="H22" s="98">
        <f t="shared" si="8"/>
        <v>4522.7</v>
      </c>
      <c r="I22" s="98">
        <f t="shared" si="8"/>
        <v>5886.9000000000005</v>
      </c>
      <c r="J22" s="98">
        <f t="shared" si="8"/>
        <v>3528.7</v>
      </c>
      <c r="K22" s="98">
        <f t="shared" si="8"/>
        <v>2022.9999999999998</v>
      </c>
      <c r="L22" s="98">
        <f t="shared" si="8"/>
        <v>2022.8999999999999</v>
      </c>
      <c r="M22" s="44"/>
      <c r="N22" s="323"/>
    </row>
    <row r="23" spans="1:14" ht="36.75" thickBot="1">
      <c r="A23" s="321"/>
      <c r="B23" s="328"/>
      <c r="C23" s="38" t="s">
        <v>315</v>
      </c>
      <c r="D23" s="37" t="s">
        <v>513</v>
      </c>
      <c r="E23" s="45">
        <v>0</v>
      </c>
      <c r="F23" s="74">
        <f>G23+H23+I23+J23+K23+L23</f>
        <v>1503.5</v>
      </c>
      <c r="G23" s="75">
        <v>252.8</v>
      </c>
      <c r="H23" s="75">
        <v>308.39999999999998</v>
      </c>
      <c r="I23" s="75">
        <v>412.1</v>
      </c>
      <c r="J23" s="129">
        <v>247</v>
      </c>
      <c r="K23" s="75">
        <v>141.6</v>
      </c>
      <c r="L23" s="75">
        <v>141.6</v>
      </c>
      <c r="M23" s="38" t="s">
        <v>629</v>
      </c>
      <c r="N23" s="323"/>
    </row>
    <row r="24" spans="1:14" ht="24.75" thickBot="1">
      <c r="A24" s="321"/>
      <c r="B24" s="328"/>
      <c r="C24" s="38" t="s">
        <v>18</v>
      </c>
      <c r="D24" s="37" t="s">
        <v>513</v>
      </c>
      <c r="E24" s="45">
        <v>0</v>
      </c>
      <c r="F24" s="74">
        <f>G24+H24+I24+J24+K24+L24</f>
        <v>18943.699999999997</v>
      </c>
      <c r="G24" s="75">
        <v>3956</v>
      </c>
      <c r="H24" s="75">
        <v>3793.9</v>
      </c>
      <c r="I24" s="75">
        <v>4982</v>
      </c>
      <c r="J24" s="75">
        <v>2908.2</v>
      </c>
      <c r="K24" s="75">
        <v>1650.3</v>
      </c>
      <c r="L24" s="75">
        <v>1653.3</v>
      </c>
      <c r="M24" s="37" t="s">
        <v>513</v>
      </c>
      <c r="N24" s="323"/>
    </row>
    <row r="25" spans="1:14" ht="15" thickBot="1">
      <c r="A25" s="321"/>
      <c r="B25" s="328"/>
      <c r="C25" s="38" t="s">
        <v>642</v>
      </c>
      <c r="D25" s="37"/>
      <c r="E25" s="45">
        <v>0</v>
      </c>
      <c r="F25" s="74">
        <f>G25+H25+I25+J25+K25+L25</f>
        <v>2579.6</v>
      </c>
      <c r="G25" s="75">
        <v>833.8</v>
      </c>
      <c r="H25" s="75">
        <v>420.4</v>
      </c>
      <c r="I25" s="75">
        <v>492.8</v>
      </c>
      <c r="J25" s="75">
        <v>373.5</v>
      </c>
      <c r="K25" s="75">
        <v>231.1</v>
      </c>
      <c r="L25" s="75">
        <v>228</v>
      </c>
      <c r="M25" s="37"/>
      <c r="N25" s="323"/>
    </row>
    <row r="26" spans="1:14" ht="15" thickBot="1">
      <c r="A26" s="321"/>
      <c r="B26" s="328"/>
      <c r="C26" s="38" t="s">
        <v>398</v>
      </c>
      <c r="D26" s="37" t="s">
        <v>513</v>
      </c>
      <c r="E26" s="45">
        <v>0</v>
      </c>
      <c r="F26" s="74">
        <f>G26+H26+I26+J26+K26+L26</f>
        <v>0</v>
      </c>
      <c r="G26" s="45">
        <v>0</v>
      </c>
      <c r="H26" s="45">
        <v>0</v>
      </c>
      <c r="I26" s="45">
        <v>0</v>
      </c>
      <c r="J26" s="45">
        <v>0</v>
      </c>
      <c r="K26" s="45">
        <v>0</v>
      </c>
      <c r="L26" s="45">
        <v>0</v>
      </c>
      <c r="M26" s="37" t="s">
        <v>513</v>
      </c>
      <c r="N26" s="323"/>
    </row>
    <row r="27" spans="1:14" ht="29.25" customHeight="1" thickBot="1">
      <c r="A27" s="332">
        <v>3</v>
      </c>
      <c r="B27" s="333" t="s">
        <v>678</v>
      </c>
      <c r="C27" s="39" t="s">
        <v>15</v>
      </c>
      <c r="D27" s="40" t="s">
        <v>673</v>
      </c>
      <c r="E27" s="42">
        <f>E28+E29+E30</f>
        <v>0</v>
      </c>
      <c r="F27" s="42">
        <f>F28+F29+F30</f>
        <v>9988.2999999999993</v>
      </c>
      <c r="G27" s="42">
        <f>G28+G29+G30</f>
        <v>9988.2999999999993</v>
      </c>
      <c r="H27" s="42">
        <f>H28+H29+H30</f>
        <v>0</v>
      </c>
      <c r="I27" s="42">
        <f t="shared" ref="I27:L27" si="9">I28+I29+I30</f>
        <v>0</v>
      </c>
      <c r="J27" s="42">
        <f t="shared" si="9"/>
        <v>0</v>
      </c>
      <c r="K27" s="42">
        <f t="shared" si="9"/>
        <v>0</v>
      </c>
      <c r="L27" s="42">
        <f t="shared" si="9"/>
        <v>0</v>
      </c>
      <c r="M27" s="43"/>
      <c r="N27" s="323"/>
    </row>
    <row r="28" spans="1:14" ht="36.75" thickBot="1">
      <c r="A28" s="332"/>
      <c r="B28" s="333"/>
      <c r="C28" s="39" t="s">
        <v>315</v>
      </c>
      <c r="D28" s="40" t="s">
        <v>513</v>
      </c>
      <c r="E28" s="46">
        <f t="shared" ref="E28:E29" si="10">E32</f>
        <v>0</v>
      </c>
      <c r="F28" s="98">
        <f>G28+H28+I28+J28+K28+L28</f>
        <v>499.5</v>
      </c>
      <c r="G28" s="75">
        <f>G32</f>
        <v>499.5</v>
      </c>
      <c r="H28" s="75">
        <f>H32</f>
        <v>0</v>
      </c>
      <c r="I28" s="75">
        <f t="shared" ref="I28:K28" si="11">I32</f>
        <v>0</v>
      </c>
      <c r="J28" s="75">
        <f t="shared" si="11"/>
        <v>0</v>
      </c>
      <c r="K28" s="75">
        <f t="shared" si="11"/>
        <v>0</v>
      </c>
      <c r="L28" s="75">
        <f>L32</f>
        <v>0</v>
      </c>
      <c r="M28" s="38" t="s">
        <v>629</v>
      </c>
      <c r="N28" s="323"/>
    </row>
    <row r="29" spans="1:14" ht="24.75" thickBot="1">
      <c r="A29" s="332"/>
      <c r="B29" s="333"/>
      <c r="C29" s="39" t="s">
        <v>18</v>
      </c>
      <c r="D29" s="40" t="s">
        <v>513</v>
      </c>
      <c r="E29" s="46">
        <f t="shared" si="10"/>
        <v>0</v>
      </c>
      <c r="F29" s="98">
        <f>G29+H29+I29+J29+K29+L29</f>
        <v>9488.7999999999993</v>
      </c>
      <c r="G29" s="42">
        <f t="shared" ref="G29:L29" si="12">G33</f>
        <v>9488.7999999999993</v>
      </c>
      <c r="H29" s="42">
        <f t="shared" si="12"/>
        <v>0</v>
      </c>
      <c r="I29" s="42">
        <f t="shared" si="12"/>
        <v>0</v>
      </c>
      <c r="J29" s="42">
        <f t="shared" si="12"/>
        <v>0</v>
      </c>
      <c r="K29" s="42">
        <f t="shared" si="12"/>
        <v>0</v>
      </c>
      <c r="L29" s="42">
        <f t="shared" si="12"/>
        <v>0</v>
      </c>
      <c r="M29" s="37" t="s">
        <v>513</v>
      </c>
      <c r="N29" s="323"/>
    </row>
    <row r="30" spans="1:14" ht="28.5" customHeight="1" thickBot="1">
      <c r="A30" s="332"/>
      <c r="B30" s="333"/>
      <c r="C30" s="39" t="s">
        <v>398</v>
      </c>
      <c r="D30" s="40" t="s">
        <v>513</v>
      </c>
      <c r="E30" s="46">
        <f>E34</f>
        <v>0</v>
      </c>
      <c r="F30" s="98">
        <f>G30+H30+I30+J30+K30+L30</f>
        <v>0</v>
      </c>
      <c r="G30" s="42">
        <f t="shared" ref="G30:L30" si="13">G34</f>
        <v>0</v>
      </c>
      <c r="H30" s="42">
        <f t="shared" si="13"/>
        <v>0</v>
      </c>
      <c r="I30" s="42">
        <f t="shared" si="13"/>
        <v>0</v>
      </c>
      <c r="J30" s="42">
        <f t="shared" si="13"/>
        <v>0</v>
      </c>
      <c r="K30" s="42">
        <f t="shared" si="13"/>
        <v>0</v>
      </c>
      <c r="L30" s="42">
        <f t="shared" si="13"/>
        <v>0</v>
      </c>
      <c r="M30" s="37" t="s">
        <v>513</v>
      </c>
      <c r="N30" s="323"/>
    </row>
    <row r="31" spans="1:14" ht="30" customHeight="1" thickBot="1">
      <c r="A31" s="321" t="s">
        <v>651</v>
      </c>
      <c r="B31" s="328" t="s">
        <v>679</v>
      </c>
      <c r="C31" s="39" t="s">
        <v>15</v>
      </c>
      <c r="D31" s="40" t="s">
        <v>673</v>
      </c>
      <c r="E31" s="46">
        <f>E32+E33+E34</f>
        <v>0</v>
      </c>
      <c r="F31" s="42">
        <f>F32+F33+F34</f>
        <v>9988.2999999999993</v>
      </c>
      <c r="G31" s="42">
        <f>G32+G33+G34</f>
        <v>9988.2999999999993</v>
      </c>
      <c r="H31" s="42">
        <f t="shared" ref="H31:L31" si="14">H32+H33+H34</f>
        <v>0</v>
      </c>
      <c r="I31" s="42">
        <f t="shared" si="14"/>
        <v>0</v>
      </c>
      <c r="J31" s="42">
        <f t="shared" si="14"/>
        <v>0</v>
      </c>
      <c r="K31" s="42">
        <f t="shared" si="14"/>
        <v>0</v>
      </c>
      <c r="L31" s="42">
        <f t="shared" si="14"/>
        <v>0</v>
      </c>
      <c r="M31" s="44"/>
      <c r="N31" s="323"/>
    </row>
    <row r="32" spans="1:14" ht="42.75" customHeight="1" thickBot="1">
      <c r="A32" s="321"/>
      <c r="B32" s="328"/>
      <c r="C32" s="38" t="s">
        <v>315</v>
      </c>
      <c r="D32" s="37" t="s">
        <v>513</v>
      </c>
      <c r="E32" s="45">
        <v>0</v>
      </c>
      <c r="F32" s="74">
        <f>G32+H32+I32+J32+K32+L32</f>
        <v>499.5</v>
      </c>
      <c r="G32" s="75">
        <v>499.5</v>
      </c>
      <c r="H32" s="75">
        <v>0</v>
      </c>
      <c r="I32" s="75">
        <v>0</v>
      </c>
      <c r="J32" s="75">
        <v>0</v>
      </c>
      <c r="K32" s="75">
        <v>0</v>
      </c>
      <c r="L32" s="75">
        <v>0</v>
      </c>
      <c r="M32" s="38" t="s">
        <v>629</v>
      </c>
      <c r="N32" s="323"/>
    </row>
    <row r="33" spans="1:14" ht="29.25" customHeight="1" thickBot="1">
      <c r="A33" s="321"/>
      <c r="B33" s="328"/>
      <c r="C33" s="38" t="s">
        <v>18</v>
      </c>
      <c r="D33" s="37" t="s">
        <v>513</v>
      </c>
      <c r="E33" s="45">
        <v>0</v>
      </c>
      <c r="F33" s="74">
        <f>G33+H33+I33+J33+K33+L33</f>
        <v>9488.7999999999993</v>
      </c>
      <c r="G33" s="45">
        <v>9488.7999999999993</v>
      </c>
      <c r="H33" s="45">
        <v>0</v>
      </c>
      <c r="I33" s="45">
        <v>0</v>
      </c>
      <c r="J33" s="45">
        <v>0</v>
      </c>
      <c r="K33" s="45">
        <v>0</v>
      </c>
      <c r="L33" s="45">
        <v>0</v>
      </c>
      <c r="M33" s="37" t="s">
        <v>513</v>
      </c>
      <c r="N33" s="323"/>
    </row>
    <row r="34" spans="1:14" ht="30.75" customHeight="1" thickBot="1">
      <c r="A34" s="321"/>
      <c r="B34" s="328"/>
      <c r="C34" s="38" t="s">
        <v>398</v>
      </c>
      <c r="D34" s="37" t="s">
        <v>513</v>
      </c>
      <c r="E34" s="45">
        <v>0</v>
      </c>
      <c r="F34" s="74">
        <f>G34+H34+I34+J34+K34+L34</f>
        <v>0</v>
      </c>
      <c r="G34" s="45">
        <v>0</v>
      </c>
      <c r="H34" s="45">
        <v>0</v>
      </c>
      <c r="I34" s="45">
        <v>0</v>
      </c>
      <c r="J34" s="45">
        <v>0</v>
      </c>
      <c r="K34" s="45">
        <v>0</v>
      </c>
      <c r="L34" s="45">
        <v>0</v>
      </c>
      <c r="M34" s="37" t="s">
        <v>513</v>
      </c>
      <c r="N34" s="323"/>
    </row>
    <row r="35" spans="1:14" ht="27.75" customHeight="1" thickBot="1">
      <c r="A35" s="332">
        <v>4</v>
      </c>
      <c r="B35" s="324" t="s">
        <v>680</v>
      </c>
      <c r="C35" s="39" t="s">
        <v>15</v>
      </c>
      <c r="D35" s="40" t="s">
        <v>673</v>
      </c>
      <c r="E35" s="42">
        <v>0</v>
      </c>
      <c r="F35" s="42">
        <f>F36+F37+F38</f>
        <v>57621.9</v>
      </c>
      <c r="G35" s="42">
        <f t="shared" ref="G35" si="15">G36+G37+G38</f>
        <v>0</v>
      </c>
      <c r="H35" s="42">
        <f t="shared" ref="H35" si="16">H36+H37+H38</f>
        <v>24396.5</v>
      </c>
      <c r="I35" s="42">
        <f t="shared" ref="I35" si="17">I36+I37+I38</f>
        <v>25572.799999999999</v>
      </c>
      <c r="J35" s="42">
        <f t="shared" ref="J35" si="18">J36+J37+J38</f>
        <v>7652.6</v>
      </c>
      <c r="K35" s="45">
        <v>0</v>
      </c>
      <c r="L35" s="45">
        <v>0</v>
      </c>
      <c r="M35" s="43"/>
      <c r="N35" s="323" t="s">
        <v>653</v>
      </c>
    </row>
    <row r="36" spans="1:14" ht="54.75" customHeight="1" thickBot="1">
      <c r="A36" s="332"/>
      <c r="B36" s="324"/>
      <c r="C36" s="39" t="s">
        <v>315</v>
      </c>
      <c r="D36" s="40" t="s">
        <v>513</v>
      </c>
      <c r="E36" s="74">
        <v>0</v>
      </c>
      <c r="F36" s="99">
        <f>G36+H36+I36+J36+K36+L36</f>
        <v>17776.900000000001</v>
      </c>
      <c r="G36" s="98">
        <f t="shared" ref="G36:L36" si="19">G40+G44+G46</f>
        <v>0</v>
      </c>
      <c r="H36" s="98">
        <f t="shared" si="19"/>
        <v>7025</v>
      </c>
      <c r="I36" s="98">
        <f t="shared" si="19"/>
        <v>8434.4</v>
      </c>
      <c r="J36" s="98">
        <f t="shared" si="19"/>
        <v>2317.5</v>
      </c>
      <c r="K36" s="98">
        <f t="shared" si="19"/>
        <v>0</v>
      </c>
      <c r="L36" s="98">
        <f t="shared" si="19"/>
        <v>0</v>
      </c>
      <c r="M36" s="38" t="s">
        <v>626</v>
      </c>
      <c r="N36" s="323"/>
    </row>
    <row r="37" spans="1:14" ht="36" customHeight="1" thickBot="1">
      <c r="A37" s="332"/>
      <c r="B37" s="324"/>
      <c r="C37" s="39" t="s">
        <v>18</v>
      </c>
      <c r="D37" s="40" t="s">
        <v>513</v>
      </c>
      <c r="E37" s="74">
        <v>0</v>
      </c>
      <c r="F37" s="99">
        <f>G37+H37+I37+J37+K37+L37</f>
        <v>12760.1</v>
      </c>
      <c r="G37" s="74">
        <f t="shared" ref="G37:L37" si="20">G41</f>
        <v>0</v>
      </c>
      <c r="H37" s="74">
        <f t="shared" si="20"/>
        <v>1150</v>
      </c>
      <c r="I37" s="128">
        <f t="shared" si="20"/>
        <v>6275</v>
      </c>
      <c r="J37" s="74">
        <f t="shared" si="20"/>
        <v>5335.1</v>
      </c>
      <c r="K37" s="74">
        <f t="shared" si="20"/>
        <v>0</v>
      </c>
      <c r="L37" s="74">
        <f t="shared" si="20"/>
        <v>0</v>
      </c>
      <c r="M37" s="37" t="s">
        <v>513</v>
      </c>
      <c r="N37" s="323"/>
    </row>
    <row r="38" spans="1:14" ht="27.75" customHeight="1" thickBot="1">
      <c r="A38" s="332"/>
      <c r="B38" s="324"/>
      <c r="C38" s="39" t="s">
        <v>654</v>
      </c>
      <c r="D38" s="40" t="s">
        <v>513</v>
      </c>
      <c r="E38" s="74">
        <v>0</v>
      </c>
      <c r="F38" s="99">
        <f>G38+H38+I38+J38+K38+L38</f>
        <v>27084.9</v>
      </c>
      <c r="G38" s="74">
        <v>0</v>
      </c>
      <c r="H38" s="74">
        <f>+H42</f>
        <v>16221.5</v>
      </c>
      <c r="I38" s="74">
        <f>+I42</f>
        <v>10863.4</v>
      </c>
      <c r="J38" s="74">
        <f>+J42</f>
        <v>0</v>
      </c>
      <c r="K38" s="74">
        <f>+K42</f>
        <v>0</v>
      </c>
      <c r="L38" s="74">
        <f>+L42</f>
        <v>0</v>
      </c>
      <c r="M38" s="37" t="s">
        <v>513</v>
      </c>
      <c r="N38" s="323"/>
    </row>
    <row r="39" spans="1:14" ht="31.5" customHeight="1" thickBot="1">
      <c r="A39" s="321" t="s">
        <v>652</v>
      </c>
      <c r="B39" s="322" t="s">
        <v>681</v>
      </c>
      <c r="C39" s="39" t="s">
        <v>15</v>
      </c>
      <c r="D39" s="40" t="s">
        <v>673</v>
      </c>
      <c r="E39" s="46">
        <f>E40+E41+E42</f>
        <v>0</v>
      </c>
      <c r="F39" s="42">
        <f>F40+F41+F42</f>
        <v>55360.4</v>
      </c>
      <c r="G39" s="42">
        <f t="shared" ref="G39" si="21">G40+G41+G42</f>
        <v>0</v>
      </c>
      <c r="H39" s="42">
        <f t="shared" ref="H39" si="22">H40+H41+H42</f>
        <v>24396.5</v>
      </c>
      <c r="I39" s="42">
        <f t="shared" ref="I39" si="23">I40+I41+I42</f>
        <v>24511.1</v>
      </c>
      <c r="J39" s="42">
        <f t="shared" ref="J39:L39" si="24">J40+J41+J42</f>
        <v>6452.8</v>
      </c>
      <c r="K39" s="42">
        <f t="shared" si="24"/>
        <v>0</v>
      </c>
      <c r="L39" s="42">
        <f t="shared" si="24"/>
        <v>0</v>
      </c>
      <c r="M39" s="44"/>
      <c r="N39" s="323"/>
    </row>
    <row r="40" spans="1:14" ht="36.75" thickBot="1">
      <c r="A40" s="321"/>
      <c r="B40" s="322"/>
      <c r="C40" s="38" t="s">
        <v>315</v>
      </c>
      <c r="D40" s="37" t="s">
        <v>513</v>
      </c>
      <c r="E40" s="74">
        <v>0</v>
      </c>
      <c r="F40" s="99">
        <f>G40+H40+I40+J40+K40+L40</f>
        <v>15515.400000000001</v>
      </c>
      <c r="G40" s="74">
        <v>0</v>
      </c>
      <c r="H40" s="74">
        <v>7025</v>
      </c>
      <c r="I40" s="74">
        <v>7372.7</v>
      </c>
      <c r="J40" s="75">
        <v>1117.7</v>
      </c>
      <c r="K40" s="75">
        <v>0</v>
      </c>
      <c r="L40" s="45">
        <v>0</v>
      </c>
      <c r="M40" s="38" t="s">
        <v>626</v>
      </c>
      <c r="N40" s="323"/>
    </row>
    <row r="41" spans="1:14" ht="29.25" customHeight="1" thickBot="1">
      <c r="A41" s="321"/>
      <c r="B41" s="322"/>
      <c r="C41" s="38" t="s">
        <v>18</v>
      </c>
      <c r="D41" s="37" t="s">
        <v>513</v>
      </c>
      <c r="E41" s="74">
        <v>0</v>
      </c>
      <c r="F41" s="99">
        <f>G41+H41+I41+J41+K41+L41</f>
        <v>12760.1</v>
      </c>
      <c r="G41" s="74">
        <v>0</v>
      </c>
      <c r="H41" s="74">
        <v>1150</v>
      </c>
      <c r="I41" s="74">
        <v>6275</v>
      </c>
      <c r="J41" s="75">
        <v>5335.1</v>
      </c>
      <c r="K41" s="75">
        <v>0</v>
      </c>
      <c r="L41" s="45">
        <v>0</v>
      </c>
      <c r="M41" s="37" t="s">
        <v>513</v>
      </c>
      <c r="N41" s="323"/>
    </row>
    <row r="42" spans="1:14" ht="39.75" customHeight="1" thickBot="1">
      <c r="A42" s="321"/>
      <c r="B42" s="322"/>
      <c r="C42" s="38" t="s">
        <v>654</v>
      </c>
      <c r="D42" s="37" t="s">
        <v>513</v>
      </c>
      <c r="E42" s="74">
        <v>0</v>
      </c>
      <c r="F42" s="99">
        <f>G42+H42+I42+J42+K42+L42</f>
        <v>27084.9</v>
      </c>
      <c r="G42" s="74">
        <v>0</v>
      </c>
      <c r="H42" s="74">
        <v>16221.5</v>
      </c>
      <c r="I42" s="75">
        <v>10863.4</v>
      </c>
      <c r="J42" s="75">
        <v>0</v>
      </c>
      <c r="K42" s="75">
        <v>0</v>
      </c>
      <c r="L42" s="45">
        <v>0</v>
      </c>
      <c r="M42" s="37" t="s">
        <v>513</v>
      </c>
      <c r="N42" s="323"/>
    </row>
    <row r="43" spans="1:14" ht="30" customHeight="1">
      <c r="A43" s="321" t="s">
        <v>655</v>
      </c>
      <c r="B43" s="328" t="s">
        <v>730</v>
      </c>
      <c r="C43" s="39" t="s">
        <v>15</v>
      </c>
      <c r="D43" s="40" t="s">
        <v>673</v>
      </c>
      <c r="E43" s="42">
        <f>E44</f>
        <v>0</v>
      </c>
      <c r="F43" s="42">
        <f>F44</f>
        <v>0</v>
      </c>
      <c r="G43" s="42">
        <f t="shared" ref="G43:L43" ca="1" si="25">G43+G43+G43</f>
        <v>0</v>
      </c>
      <c r="H43" s="42">
        <f t="shared" ca="1" si="25"/>
        <v>0</v>
      </c>
      <c r="I43" s="42">
        <f t="shared" ca="1" si="25"/>
        <v>0</v>
      </c>
      <c r="J43" s="42">
        <f t="shared" ca="1" si="25"/>
        <v>0</v>
      </c>
      <c r="K43" s="42">
        <f t="shared" ca="1" si="25"/>
        <v>0</v>
      </c>
      <c r="L43" s="42">
        <f t="shared" ca="1" si="25"/>
        <v>0</v>
      </c>
      <c r="M43" s="44"/>
      <c r="N43" s="323"/>
    </row>
    <row r="44" spans="1:14" ht="51.75" customHeight="1">
      <c r="A44" s="321"/>
      <c r="B44" s="328"/>
      <c r="C44" s="38" t="s">
        <v>315</v>
      </c>
      <c r="D44" s="37" t="s">
        <v>513</v>
      </c>
      <c r="E44" s="45">
        <v>0</v>
      </c>
      <c r="F44" s="45">
        <f>G44+H44+I44+J44+K44+L44</f>
        <v>0</v>
      </c>
      <c r="G44" s="45">
        <v>0</v>
      </c>
      <c r="H44" s="45">
        <v>0</v>
      </c>
      <c r="I44" s="45">
        <v>0</v>
      </c>
      <c r="J44" s="45">
        <v>0</v>
      </c>
      <c r="K44" s="45">
        <v>0</v>
      </c>
      <c r="L44" s="45">
        <v>0</v>
      </c>
      <c r="M44" s="38" t="s">
        <v>626</v>
      </c>
      <c r="N44" s="323"/>
    </row>
    <row r="45" spans="1:14" ht="34.5" customHeight="1">
      <c r="A45" s="321" t="s">
        <v>656</v>
      </c>
      <c r="B45" s="328" t="s">
        <v>731</v>
      </c>
      <c r="C45" s="39" t="s">
        <v>15</v>
      </c>
      <c r="D45" s="40" t="s">
        <v>673</v>
      </c>
      <c r="E45" s="42">
        <v>0</v>
      </c>
      <c r="F45" s="42">
        <f>F46</f>
        <v>2261.5</v>
      </c>
      <c r="G45" s="42">
        <f>G46</f>
        <v>0</v>
      </c>
      <c r="H45" s="42">
        <f t="shared" ref="H45" si="26">H46</f>
        <v>0</v>
      </c>
      <c r="I45" s="42">
        <f t="shared" ref="I45" si="27">I46</f>
        <v>1061.7</v>
      </c>
      <c r="J45" s="42">
        <f t="shared" ref="J45:L45" si="28">J46</f>
        <v>1199.8</v>
      </c>
      <c r="K45" s="42">
        <f t="shared" si="28"/>
        <v>0</v>
      </c>
      <c r="L45" s="42">
        <f t="shared" si="28"/>
        <v>0</v>
      </c>
      <c r="M45" s="44"/>
      <c r="N45" s="323"/>
    </row>
    <row r="46" spans="1:14" ht="36">
      <c r="A46" s="321"/>
      <c r="B46" s="328"/>
      <c r="C46" s="38" t="s">
        <v>315</v>
      </c>
      <c r="D46" s="37" t="s">
        <v>513</v>
      </c>
      <c r="E46" s="45">
        <v>0</v>
      </c>
      <c r="F46" s="42">
        <f>G46+H46+I46+J46+K46+L46</f>
        <v>2261.5</v>
      </c>
      <c r="G46" s="45">
        <v>0</v>
      </c>
      <c r="H46" s="45">
        <v>0</v>
      </c>
      <c r="I46" s="45">
        <v>1061.7</v>
      </c>
      <c r="J46" s="45">
        <v>1199.8</v>
      </c>
      <c r="K46" s="45">
        <v>0</v>
      </c>
      <c r="L46" s="45">
        <v>0</v>
      </c>
      <c r="M46" s="38" t="s">
        <v>626</v>
      </c>
      <c r="N46" s="323"/>
    </row>
  </sheetData>
  <mergeCells count="43">
    <mergeCell ref="M1:N1"/>
    <mergeCell ref="A2:N2"/>
    <mergeCell ref="A3:N3"/>
    <mergeCell ref="A4:N4"/>
    <mergeCell ref="A6:A7"/>
    <mergeCell ref="B6:B7"/>
    <mergeCell ref="C6:C7"/>
    <mergeCell ref="D6:D7"/>
    <mergeCell ref="E6:E7"/>
    <mergeCell ref="F6:F7"/>
    <mergeCell ref="M6:M7"/>
    <mergeCell ref="N6:N7"/>
    <mergeCell ref="G6:L6"/>
    <mergeCell ref="A9:A12"/>
    <mergeCell ref="B9:B12"/>
    <mergeCell ref="N9:N12"/>
    <mergeCell ref="A13:A16"/>
    <mergeCell ref="B13:B16"/>
    <mergeCell ref="N13:N16"/>
    <mergeCell ref="A17:A21"/>
    <mergeCell ref="B17:B21"/>
    <mergeCell ref="N17:N21"/>
    <mergeCell ref="A22:A26"/>
    <mergeCell ref="B22:B26"/>
    <mergeCell ref="N22:N26"/>
    <mergeCell ref="A27:A30"/>
    <mergeCell ref="B27:B30"/>
    <mergeCell ref="N27:N30"/>
    <mergeCell ref="A31:A34"/>
    <mergeCell ref="B31:B34"/>
    <mergeCell ref="N31:N34"/>
    <mergeCell ref="A35:A38"/>
    <mergeCell ref="B35:B38"/>
    <mergeCell ref="N35:N38"/>
    <mergeCell ref="A39:A42"/>
    <mergeCell ref="B39:B42"/>
    <mergeCell ref="N39:N42"/>
    <mergeCell ref="A43:A44"/>
    <mergeCell ref="B43:B44"/>
    <mergeCell ref="N43:N44"/>
    <mergeCell ref="A45:A46"/>
    <mergeCell ref="B45:B46"/>
    <mergeCell ref="N45:N4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sheetPr>
    <pageSetUpPr fitToPage="1"/>
  </sheetPr>
  <dimension ref="A1:N16"/>
  <sheetViews>
    <sheetView topLeftCell="A7" zoomScale="130" zoomScaleNormal="130" workbookViewId="0">
      <selection activeCell="K15" sqref="K15"/>
    </sheetView>
  </sheetViews>
  <sheetFormatPr defaultRowHeight="14.25"/>
  <cols>
    <col min="1" max="1" width="4.5" customWidth="1"/>
    <col min="2" max="2" width="24.875" customWidth="1"/>
    <col min="3" max="3" width="18.25" customWidth="1"/>
    <col min="4" max="4" width="10.5" customWidth="1"/>
    <col min="5" max="5" width="12.125" customWidth="1"/>
    <col min="6" max="6" width="7.875" bestFit="1" customWidth="1"/>
    <col min="7" max="12" width="7.25" bestFit="1" customWidth="1"/>
    <col min="13" max="13" width="18.25" customWidth="1"/>
    <col min="14" max="14" width="31.125" customWidth="1"/>
  </cols>
  <sheetData>
    <row r="1" spans="1:14" ht="39.75" customHeight="1">
      <c r="M1" s="243" t="s">
        <v>657</v>
      </c>
      <c r="N1" s="243"/>
    </row>
    <row r="2" spans="1:14" ht="18.75">
      <c r="A2" s="245" t="s">
        <v>597</v>
      </c>
      <c r="B2" s="245"/>
      <c r="C2" s="245"/>
      <c r="D2" s="245"/>
      <c r="E2" s="245"/>
      <c r="F2" s="245"/>
      <c r="G2" s="245"/>
      <c r="H2" s="245"/>
      <c r="I2" s="245"/>
      <c r="J2" s="245"/>
      <c r="K2" s="245"/>
      <c r="L2" s="245"/>
      <c r="M2" s="245"/>
      <c r="N2" s="245"/>
    </row>
    <row r="3" spans="1:14" ht="45" customHeight="1">
      <c r="A3" s="255" t="s">
        <v>503</v>
      </c>
      <c r="B3" s="255"/>
      <c r="C3" s="255"/>
      <c r="D3" s="255"/>
      <c r="E3" s="255"/>
      <c r="F3" s="255"/>
      <c r="G3" s="255"/>
      <c r="H3" s="255"/>
      <c r="I3" s="255"/>
      <c r="J3" s="255"/>
      <c r="K3" s="255"/>
      <c r="L3" s="255"/>
      <c r="M3" s="255"/>
      <c r="N3" s="255"/>
    </row>
    <row r="4" spans="1:14" ht="22.5">
      <c r="A4" s="247" t="s">
        <v>413</v>
      </c>
      <c r="B4" s="247"/>
      <c r="C4" s="247"/>
      <c r="D4" s="247"/>
      <c r="E4" s="247"/>
      <c r="F4" s="247"/>
      <c r="G4" s="247"/>
      <c r="H4" s="247"/>
      <c r="I4" s="247"/>
      <c r="J4" s="247"/>
      <c r="K4" s="247"/>
      <c r="L4" s="247"/>
      <c r="M4" s="247"/>
      <c r="N4" s="247"/>
    </row>
    <row r="6" spans="1:14" ht="27.75" customHeight="1">
      <c r="A6" s="321" t="s">
        <v>415</v>
      </c>
      <c r="B6" s="321" t="s">
        <v>598</v>
      </c>
      <c r="C6" s="321" t="s">
        <v>599</v>
      </c>
      <c r="D6" s="321" t="s">
        <v>600</v>
      </c>
      <c r="E6" s="321" t="s">
        <v>601</v>
      </c>
      <c r="F6" s="321" t="s">
        <v>602</v>
      </c>
      <c r="G6" s="325" t="s">
        <v>603</v>
      </c>
      <c r="H6" s="326"/>
      <c r="I6" s="326"/>
      <c r="J6" s="326"/>
      <c r="K6" s="326"/>
      <c r="L6" s="327"/>
      <c r="M6" s="321" t="s">
        <v>604</v>
      </c>
      <c r="N6" s="321" t="s">
        <v>605</v>
      </c>
    </row>
    <row r="7" spans="1:14" ht="66" customHeight="1">
      <c r="A7" s="321"/>
      <c r="B7" s="321"/>
      <c r="C7" s="321"/>
      <c r="D7" s="321"/>
      <c r="E7" s="321"/>
      <c r="F7" s="321"/>
      <c r="G7" s="37" t="s">
        <v>310</v>
      </c>
      <c r="H7" s="37" t="s">
        <v>311</v>
      </c>
      <c r="I7" s="37" t="s">
        <v>312</v>
      </c>
      <c r="J7" s="38" t="s">
        <v>313</v>
      </c>
      <c r="K7" s="50" t="s">
        <v>44</v>
      </c>
      <c r="L7" s="50" t="s">
        <v>45</v>
      </c>
      <c r="M7" s="321"/>
      <c r="N7" s="321"/>
    </row>
    <row r="8" spans="1:14">
      <c r="A8" s="37">
        <v>1</v>
      </c>
      <c r="B8" s="37">
        <v>2</v>
      </c>
      <c r="C8" s="37">
        <v>3</v>
      </c>
      <c r="D8" s="37">
        <v>4</v>
      </c>
      <c r="E8" s="37">
        <v>5</v>
      </c>
      <c r="F8" s="37">
        <v>6</v>
      </c>
      <c r="G8" s="37">
        <v>7</v>
      </c>
      <c r="H8" s="37">
        <v>8</v>
      </c>
      <c r="I8" s="37">
        <v>9</v>
      </c>
      <c r="J8" s="37">
        <v>10</v>
      </c>
      <c r="K8" s="49">
        <v>11</v>
      </c>
      <c r="L8" s="49">
        <v>12</v>
      </c>
      <c r="M8" s="49">
        <v>13</v>
      </c>
      <c r="N8" s="49">
        <v>14</v>
      </c>
    </row>
    <row r="9" spans="1:14" ht="22.5" customHeight="1">
      <c r="A9" s="321">
        <v>1</v>
      </c>
      <c r="B9" s="333" t="s">
        <v>658</v>
      </c>
      <c r="C9" s="39" t="s">
        <v>15</v>
      </c>
      <c r="D9" s="40" t="s">
        <v>673</v>
      </c>
      <c r="E9" s="42">
        <f>E10+E11+E12</f>
        <v>0</v>
      </c>
      <c r="F9" s="42">
        <f>F10+F11+F12</f>
        <v>170240.2</v>
      </c>
      <c r="G9" s="42">
        <f t="shared" ref="G9:L9" si="0">G10+G11+G12</f>
        <v>21246.799999999999</v>
      </c>
      <c r="H9" s="42">
        <f t="shared" si="0"/>
        <v>22739.1</v>
      </c>
      <c r="I9" s="42">
        <f t="shared" si="0"/>
        <v>29869</v>
      </c>
      <c r="J9" s="42">
        <f t="shared" si="0"/>
        <v>34560.300000000003</v>
      </c>
      <c r="K9" s="42">
        <f t="shared" si="0"/>
        <v>28118.799999999999</v>
      </c>
      <c r="L9" s="42">
        <f t="shared" si="0"/>
        <v>33706.199999999997</v>
      </c>
      <c r="M9" s="43"/>
      <c r="N9" s="323" t="s">
        <v>659</v>
      </c>
    </row>
    <row r="10" spans="1:14" ht="50.25" customHeight="1">
      <c r="A10" s="321"/>
      <c r="B10" s="333"/>
      <c r="C10" s="39" t="s">
        <v>315</v>
      </c>
      <c r="D10" s="40" t="s">
        <v>513</v>
      </c>
      <c r="E10" s="46">
        <f t="shared" ref="E10:E11" si="1">E14</f>
        <v>0</v>
      </c>
      <c r="F10" s="42">
        <f>G10+H10+I10+J10+K10+L10</f>
        <v>170240.2</v>
      </c>
      <c r="G10" s="42">
        <f t="shared" ref="G10:L12" si="2">G14</f>
        <v>21246.799999999999</v>
      </c>
      <c r="H10" s="42">
        <f t="shared" si="2"/>
        <v>22739.1</v>
      </c>
      <c r="I10" s="42">
        <f t="shared" si="2"/>
        <v>29869</v>
      </c>
      <c r="J10" s="42">
        <f t="shared" si="2"/>
        <v>34560.300000000003</v>
      </c>
      <c r="K10" s="42">
        <f t="shared" si="2"/>
        <v>28118.799999999999</v>
      </c>
      <c r="L10" s="42">
        <f t="shared" si="2"/>
        <v>33706.199999999997</v>
      </c>
      <c r="M10" s="38" t="s">
        <v>632</v>
      </c>
      <c r="N10" s="323"/>
    </row>
    <row r="11" spans="1:14" ht="40.5" customHeight="1">
      <c r="A11" s="321"/>
      <c r="B11" s="333"/>
      <c r="C11" s="39" t="s">
        <v>18</v>
      </c>
      <c r="D11" s="40" t="s">
        <v>513</v>
      </c>
      <c r="E11" s="46">
        <f t="shared" si="1"/>
        <v>0</v>
      </c>
      <c r="F11" s="42">
        <f t="shared" ref="F11:F12" si="3">G11+H11+I11+J11+K11+L11</f>
        <v>0</v>
      </c>
      <c r="G11" s="42">
        <f t="shared" si="2"/>
        <v>0</v>
      </c>
      <c r="H11" s="42">
        <f t="shared" si="2"/>
        <v>0</v>
      </c>
      <c r="I11" s="42">
        <f t="shared" si="2"/>
        <v>0</v>
      </c>
      <c r="J11" s="42">
        <f t="shared" si="2"/>
        <v>0</v>
      </c>
      <c r="K11" s="42">
        <f t="shared" si="2"/>
        <v>0</v>
      </c>
      <c r="L11" s="42">
        <f t="shared" si="2"/>
        <v>0</v>
      </c>
      <c r="M11" s="37" t="s">
        <v>513</v>
      </c>
      <c r="N11" s="323"/>
    </row>
    <row r="12" spans="1:14" ht="37.5" customHeight="1">
      <c r="A12" s="321"/>
      <c r="B12" s="333"/>
      <c r="C12" s="39" t="s">
        <v>398</v>
      </c>
      <c r="D12" s="40" t="s">
        <v>513</v>
      </c>
      <c r="E12" s="46">
        <f>E16</f>
        <v>0</v>
      </c>
      <c r="F12" s="42">
        <f t="shared" si="3"/>
        <v>0</v>
      </c>
      <c r="G12" s="42">
        <f t="shared" si="2"/>
        <v>0</v>
      </c>
      <c r="H12" s="42">
        <f t="shared" si="2"/>
        <v>0</v>
      </c>
      <c r="I12" s="42">
        <f t="shared" si="2"/>
        <v>0</v>
      </c>
      <c r="J12" s="42">
        <f t="shared" si="2"/>
        <v>0</v>
      </c>
      <c r="K12" s="42">
        <f t="shared" si="2"/>
        <v>0</v>
      </c>
      <c r="L12" s="42">
        <f t="shared" si="2"/>
        <v>0</v>
      </c>
      <c r="M12" s="37" t="s">
        <v>513</v>
      </c>
      <c r="N12" s="323"/>
    </row>
    <row r="13" spans="1:14" ht="30.75" customHeight="1">
      <c r="A13" s="321" t="s">
        <v>610</v>
      </c>
      <c r="B13" s="328" t="s">
        <v>660</v>
      </c>
      <c r="C13" s="39" t="s">
        <v>15</v>
      </c>
      <c r="D13" s="40" t="s">
        <v>673</v>
      </c>
      <c r="E13" s="46">
        <f>E14+E15+E16</f>
        <v>0</v>
      </c>
      <c r="F13" s="42">
        <f>F14+F15+F16</f>
        <v>170240.2</v>
      </c>
      <c r="G13" s="42">
        <f t="shared" ref="G13:L13" si="4">G14+G15+G16</f>
        <v>21246.799999999999</v>
      </c>
      <c r="H13" s="42">
        <f t="shared" si="4"/>
        <v>22739.1</v>
      </c>
      <c r="I13" s="42">
        <f t="shared" si="4"/>
        <v>29869</v>
      </c>
      <c r="J13" s="42">
        <f t="shared" si="4"/>
        <v>34560.300000000003</v>
      </c>
      <c r="K13" s="42">
        <f t="shared" si="4"/>
        <v>28118.799999999999</v>
      </c>
      <c r="L13" s="42">
        <f t="shared" si="4"/>
        <v>33706.199999999997</v>
      </c>
      <c r="M13" s="44"/>
      <c r="N13" s="323"/>
    </row>
    <row r="14" spans="1:14" ht="44.25" customHeight="1">
      <c r="A14" s="321"/>
      <c r="B14" s="328"/>
      <c r="C14" s="38" t="s">
        <v>315</v>
      </c>
      <c r="D14" s="37" t="s">
        <v>513</v>
      </c>
      <c r="E14" s="45">
        <v>0</v>
      </c>
      <c r="F14" s="42">
        <f>G14+H14+I14+J14+K14+L14</f>
        <v>170240.2</v>
      </c>
      <c r="G14" s="45">
        <v>21246.799999999999</v>
      </c>
      <c r="H14" s="45">
        <v>22739.1</v>
      </c>
      <c r="I14" s="45">
        <v>29869</v>
      </c>
      <c r="J14" s="45">
        <v>34560.300000000003</v>
      </c>
      <c r="K14" s="45">
        <v>28118.799999999999</v>
      </c>
      <c r="L14" s="45">
        <v>33706.199999999997</v>
      </c>
      <c r="M14" s="38" t="s">
        <v>632</v>
      </c>
      <c r="N14" s="323"/>
    </row>
    <row r="15" spans="1:14" ht="37.5" customHeight="1">
      <c r="A15" s="321"/>
      <c r="B15" s="328"/>
      <c r="C15" s="38" t="s">
        <v>18</v>
      </c>
      <c r="D15" s="37" t="s">
        <v>513</v>
      </c>
      <c r="E15" s="45">
        <v>0</v>
      </c>
      <c r="F15" s="42">
        <f t="shared" ref="F15:F16" si="5">G15+H15+I15+J15+K15+L15</f>
        <v>0</v>
      </c>
      <c r="G15" s="45">
        <v>0</v>
      </c>
      <c r="H15" s="45">
        <v>0</v>
      </c>
      <c r="I15" s="45">
        <v>0</v>
      </c>
      <c r="J15" s="45">
        <v>0</v>
      </c>
      <c r="K15" s="45"/>
      <c r="L15" s="45"/>
      <c r="M15" s="37" t="s">
        <v>513</v>
      </c>
      <c r="N15" s="323"/>
    </row>
    <row r="16" spans="1:14" ht="40.5" customHeight="1">
      <c r="A16" s="321"/>
      <c r="B16" s="328"/>
      <c r="C16" s="38" t="s">
        <v>398</v>
      </c>
      <c r="D16" s="37" t="s">
        <v>513</v>
      </c>
      <c r="E16" s="45">
        <v>0</v>
      </c>
      <c r="F16" s="42">
        <f t="shared" si="5"/>
        <v>0</v>
      </c>
      <c r="G16" s="45">
        <v>0</v>
      </c>
      <c r="H16" s="45">
        <v>0</v>
      </c>
      <c r="I16" s="45">
        <v>0</v>
      </c>
      <c r="J16" s="45">
        <v>0</v>
      </c>
      <c r="K16" s="45"/>
      <c r="L16" s="45"/>
      <c r="M16" s="37" t="s">
        <v>513</v>
      </c>
      <c r="N16" s="323"/>
    </row>
  </sheetData>
  <mergeCells count="19">
    <mergeCell ref="M1:N1"/>
    <mergeCell ref="A2:N2"/>
    <mergeCell ref="A3:N3"/>
    <mergeCell ref="A4:N4"/>
    <mergeCell ref="A6:A7"/>
    <mergeCell ref="B6:B7"/>
    <mergeCell ref="C6:C7"/>
    <mergeCell ref="D6:D7"/>
    <mergeCell ref="E6:E7"/>
    <mergeCell ref="F6:F7"/>
    <mergeCell ref="A13:A16"/>
    <mergeCell ref="B13:B16"/>
    <mergeCell ref="N13:N16"/>
    <mergeCell ref="M6:M7"/>
    <mergeCell ref="N6:N7"/>
    <mergeCell ref="A9:A12"/>
    <mergeCell ref="B9:B12"/>
    <mergeCell ref="N9:N12"/>
    <mergeCell ref="G6:L6"/>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sheetPr>
    <pageSetUpPr fitToPage="1"/>
  </sheetPr>
  <dimension ref="A1:N12"/>
  <sheetViews>
    <sheetView topLeftCell="A7" workbookViewId="0">
      <selection activeCell="C6" sqref="C6:C7"/>
    </sheetView>
  </sheetViews>
  <sheetFormatPr defaultRowHeight="14.25"/>
  <cols>
    <col min="1" max="1" width="6" customWidth="1"/>
    <col min="2" max="2" width="22.5" customWidth="1"/>
    <col min="3" max="3" width="18.25" customWidth="1"/>
    <col min="4" max="4" width="10.5" customWidth="1"/>
    <col min="5" max="5" width="12.125" customWidth="1"/>
    <col min="6" max="6" width="10.5" bestFit="1" customWidth="1"/>
    <col min="7" max="7" width="7.875" customWidth="1"/>
    <col min="8" max="12" width="7.25" bestFit="1" customWidth="1"/>
    <col min="13" max="13" width="18.25" customWidth="1"/>
    <col min="14" max="14" width="31.125" customWidth="1"/>
  </cols>
  <sheetData>
    <row r="1" spans="1:14" ht="39.75" customHeight="1">
      <c r="M1" s="243" t="s">
        <v>661</v>
      </c>
      <c r="N1" s="243"/>
    </row>
    <row r="2" spans="1:14" ht="18.75">
      <c r="A2" s="245" t="s">
        <v>597</v>
      </c>
      <c r="B2" s="245"/>
      <c r="C2" s="245"/>
      <c r="D2" s="245"/>
      <c r="E2" s="245"/>
      <c r="F2" s="245"/>
      <c r="G2" s="245"/>
      <c r="H2" s="245"/>
      <c r="I2" s="245"/>
      <c r="J2" s="245"/>
      <c r="K2" s="245"/>
      <c r="L2" s="245"/>
      <c r="M2" s="245"/>
      <c r="N2" s="245"/>
    </row>
    <row r="3" spans="1:14" ht="45" customHeight="1">
      <c r="A3" s="255" t="s">
        <v>662</v>
      </c>
      <c r="B3" s="255"/>
      <c r="C3" s="255"/>
      <c r="D3" s="255"/>
      <c r="E3" s="255"/>
      <c r="F3" s="255"/>
      <c r="G3" s="255"/>
      <c r="H3" s="255"/>
      <c r="I3" s="255"/>
      <c r="J3" s="255"/>
      <c r="K3" s="255"/>
      <c r="L3" s="255"/>
      <c r="M3" s="255"/>
      <c r="N3" s="255"/>
    </row>
    <row r="4" spans="1:14" ht="22.5">
      <c r="A4" s="247" t="s">
        <v>413</v>
      </c>
      <c r="B4" s="247"/>
      <c r="C4" s="247"/>
      <c r="D4" s="247"/>
      <c r="E4" s="247"/>
      <c r="F4" s="247"/>
      <c r="G4" s="247"/>
      <c r="H4" s="247"/>
      <c r="I4" s="247"/>
      <c r="J4" s="247"/>
      <c r="K4" s="247"/>
      <c r="L4" s="247"/>
      <c r="M4" s="247"/>
      <c r="N4" s="247"/>
    </row>
    <row r="6" spans="1:14" ht="27.75" customHeight="1">
      <c r="A6" s="321" t="s">
        <v>415</v>
      </c>
      <c r="B6" s="321" t="s">
        <v>598</v>
      </c>
      <c r="C6" s="321" t="s">
        <v>599</v>
      </c>
      <c r="D6" s="321" t="s">
        <v>600</v>
      </c>
      <c r="E6" s="321" t="s">
        <v>601</v>
      </c>
      <c r="F6" s="321" t="s">
        <v>602</v>
      </c>
      <c r="G6" s="325" t="s">
        <v>603</v>
      </c>
      <c r="H6" s="326"/>
      <c r="I6" s="326"/>
      <c r="J6" s="326"/>
      <c r="K6" s="326"/>
      <c r="L6" s="327"/>
      <c r="M6" s="321" t="s">
        <v>604</v>
      </c>
      <c r="N6" s="321" t="s">
        <v>605</v>
      </c>
    </row>
    <row r="7" spans="1:14" ht="66" customHeight="1">
      <c r="A7" s="321"/>
      <c r="B7" s="321"/>
      <c r="C7" s="321"/>
      <c r="D7" s="321"/>
      <c r="E7" s="321"/>
      <c r="F7" s="321"/>
      <c r="G7" s="37" t="s">
        <v>310</v>
      </c>
      <c r="H7" s="37" t="s">
        <v>311</v>
      </c>
      <c r="I7" s="37" t="s">
        <v>312</v>
      </c>
      <c r="J7" s="38" t="s">
        <v>313</v>
      </c>
      <c r="K7" s="50" t="s">
        <v>44</v>
      </c>
      <c r="L7" s="50" t="s">
        <v>45</v>
      </c>
      <c r="M7" s="321"/>
      <c r="N7" s="321"/>
    </row>
    <row r="8" spans="1:14">
      <c r="A8" s="37">
        <v>1</v>
      </c>
      <c r="B8" s="37">
        <v>2</v>
      </c>
      <c r="C8" s="37">
        <v>3</v>
      </c>
      <c r="D8" s="37">
        <v>4</v>
      </c>
      <c r="E8" s="37">
        <v>5</v>
      </c>
      <c r="F8" s="37">
        <v>6</v>
      </c>
      <c r="G8" s="37">
        <v>7</v>
      </c>
      <c r="H8" s="37">
        <v>8</v>
      </c>
      <c r="I8" s="37">
        <v>9</v>
      </c>
      <c r="J8" s="37">
        <v>10</v>
      </c>
      <c r="K8" s="49">
        <v>11</v>
      </c>
      <c r="L8" s="49">
        <v>12</v>
      </c>
      <c r="M8" s="49">
        <v>13</v>
      </c>
      <c r="N8" s="49">
        <v>14</v>
      </c>
    </row>
    <row r="9" spans="1:14" ht="81" customHeight="1">
      <c r="A9" s="334" t="s">
        <v>748</v>
      </c>
      <c r="B9" s="105" t="s">
        <v>750</v>
      </c>
      <c r="C9" s="39" t="s">
        <v>15</v>
      </c>
      <c r="D9" s="40" t="s">
        <v>673</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23" t="s">
        <v>663</v>
      </c>
    </row>
    <row r="10" spans="1:14" ht="44.25" customHeight="1">
      <c r="A10" s="334"/>
      <c r="B10" s="335" t="s">
        <v>749</v>
      </c>
      <c r="C10" s="39" t="s">
        <v>315</v>
      </c>
      <c r="D10" s="40" t="s">
        <v>513</v>
      </c>
      <c r="E10" s="41">
        <v>0</v>
      </c>
      <c r="F10" s="42">
        <f>G10+H10+I10+J10+K10+L10</f>
        <v>5426.4</v>
      </c>
      <c r="G10" s="41">
        <v>5426.4</v>
      </c>
      <c r="H10" s="41">
        <v>0</v>
      </c>
      <c r="I10" s="41">
        <v>0</v>
      </c>
      <c r="J10" s="41">
        <v>0</v>
      </c>
      <c r="K10" s="41">
        <v>0</v>
      </c>
      <c r="L10" s="41">
        <v>0</v>
      </c>
      <c r="M10" s="38" t="s">
        <v>664</v>
      </c>
      <c r="N10" s="323"/>
    </row>
    <row r="11" spans="1:14" ht="42" customHeight="1">
      <c r="A11" s="334"/>
      <c r="B11" s="336"/>
      <c r="C11" s="39" t="s">
        <v>18</v>
      </c>
      <c r="D11" s="40" t="s">
        <v>513</v>
      </c>
      <c r="E11" s="41">
        <v>0</v>
      </c>
      <c r="F11" s="42">
        <f t="shared" ref="F11:F12" si="1">G11+H11+I11+J11+K11+L11</f>
        <v>48837.3</v>
      </c>
      <c r="G11" s="41">
        <v>48837.3</v>
      </c>
      <c r="H11" s="41">
        <v>0</v>
      </c>
      <c r="I11" s="41">
        <v>0</v>
      </c>
      <c r="J11" s="41">
        <v>0</v>
      </c>
      <c r="K11" s="41">
        <v>0</v>
      </c>
      <c r="L11" s="41">
        <v>0</v>
      </c>
      <c r="M11" s="37" t="s">
        <v>513</v>
      </c>
      <c r="N11" s="323"/>
    </row>
    <row r="12" spans="1:14" ht="58.5" customHeight="1">
      <c r="A12" s="334"/>
      <c r="B12" s="337"/>
      <c r="C12" s="39" t="s">
        <v>398</v>
      </c>
      <c r="D12" s="40" t="s">
        <v>513</v>
      </c>
      <c r="E12" s="41">
        <v>0</v>
      </c>
      <c r="F12" s="42">
        <f t="shared" si="1"/>
        <v>0</v>
      </c>
      <c r="G12" s="41">
        <v>0</v>
      </c>
      <c r="H12" s="41">
        <v>0</v>
      </c>
      <c r="I12" s="41">
        <v>0</v>
      </c>
      <c r="J12" s="41">
        <v>0</v>
      </c>
      <c r="K12" s="41">
        <v>0</v>
      </c>
      <c r="L12" s="41">
        <v>0</v>
      </c>
      <c r="M12" s="37" t="s">
        <v>513</v>
      </c>
      <c r="N12" s="323"/>
    </row>
  </sheetData>
  <mergeCells count="16">
    <mergeCell ref="M1:N1"/>
    <mergeCell ref="A2:N2"/>
    <mergeCell ref="A3:N3"/>
    <mergeCell ref="A4:N4"/>
    <mergeCell ref="A6:A7"/>
    <mergeCell ref="B6:B7"/>
    <mergeCell ref="C6:C7"/>
    <mergeCell ref="D6:D7"/>
    <mergeCell ref="E6:E7"/>
    <mergeCell ref="F6:F7"/>
    <mergeCell ref="A9:A12"/>
    <mergeCell ref="N9:N12"/>
    <mergeCell ref="M6:M7"/>
    <mergeCell ref="N6:N7"/>
    <mergeCell ref="G6:L6"/>
    <mergeCell ref="B10:B12"/>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sheetPr>
    <pageSetUpPr fitToPage="1"/>
  </sheetPr>
  <dimension ref="A1:M16"/>
  <sheetViews>
    <sheetView zoomScale="110" zoomScaleNormal="110" workbookViewId="0">
      <selection activeCell="J14" sqref="J14"/>
    </sheetView>
  </sheetViews>
  <sheetFormatPr defaultRowHeight="14.25"/>
  <cols>
    <col min="1" max="1" width="4.5" customWidth="1"/>
    <col min="2" max="2" width="29.5" customWidth="1"/>
    <col min="3" max="3" width="22.5" customWidth="1"/>
    <col min="4" max="4" width="10.5" customWidth="1"/>
    <col min="5" max="5" width="12.125" customWidth="1"/>
    <col min="6" max="6" width="7.75" bestFit="1" customWidth="1"/>
    <col min="7" max="11" width="7.25" bestFit="1" customWidth="1"/>
    <col min="12" max="12" width="22" customWidth="1"/>
    <col min="13" max="13" width="21.25" customWidth="1"/>
  </cols>
  <sheetData>
    <row r="1" spans="1:13" ht="39.75" customHeight="1">
      <c r="L1" s="243" t="s">
        <v>665</v>
      </c>
      <c r="M1" s="243"/>
    </row>
    <row r="2" spans="1:13" ht="18.75">
      <c r="A2" s="245" t="s">
        <v>597</v>
      </c>
      <c r="B2" s="245"/>
      <c r="C2" s="245"/>
      <c r="D2" s="245"/>
      <c r="E2" s="245"/>
      <c r="F2" s="245"/>
      <c r="G2" s="245"/>
      <c r="H2" s="245"/>
      <c r="I2" s="245"/>
      <c r="J2" s="245"/>
      <c r="K2" s="245"/>
      <c r="L2" s="245"/>
      <c r="M2" s="245"/>
    </row>
    <row r="3" spans="1:13" ht="18.75">
      <c r="A3" s="255" t="s">
        <v>507</v>
      </c>
      <c r="B3" s="255"/>
      <c r="C3" s="255"/>
      <c r="D3" s="255"/>
      <c r="E3" s="255"/>
      <c r="F3" s="255"/>
      <c r="G3" s="255"/>
      <c r="H3" s="255"/>
      <c r="I3" s="255"/>
      <c r="J3" s="255"/>
      <c r="K3" s="255"/>
      <c r="L3" s="255"/>
      <c r="M3" s="255"/>
    </row>
    <row r="4" spans="1:13" ht="22.5">
      <c r="A4" s="247" t="s">
        <v>413</v>
      </c>
      <c r="B4" s="247"/>
      <c r="C4" s="247"/>
      <c r="D4" s="247"/>
      <c r="E4" s="247"/>
      <c r="F4" s="247"/>
      <c r="G4" s="247"/>
      <c r="H4" s="247"/>
      <c r="I4" s="247"/>
      <c r="J4" s="247"/>
      <c r="K4" s="247"/>
      <c r="L4" s="247"/>
      <c r="M4" s="247"/>
    </row>
    <row r="6" spans="1:13" ht="27.75" customHeight="1">
      <c r="A6" s="321" t="s">
        <v>415</v>
      </c>
      <c r="B6" s="321" t="s">
        <v>598</v>
      </c>
      <c r="C6" s="321" t="s">
        <v>599</v>
      </c>
      <c r="D6" s="321" t="s">
        <v>600</v>
      </c>
      <c r="E6" s="321" t="s">
        <v>601</v>
      </c>
      <c r="F6" s="321" t="s">
        <v>602</v>
      </c>
      <c r="G6" s="325" t="s">
        <v>603</v>
      </c>
      <c r="H6" s="326"/>
      <c r="I6" s="326"/>
      <c r="J6" s="326"/>
      <c r="K6" s="327"/>
      <c r="L6" s="321" t="s">
        <v>604</v>
      </c>
      <c r="M6" s="321" t="s">
        <v>605</v>
      </c>
    </row>
    <row r="7" spans="1:13" ht="66" customHeight="1">
      <c r="A7" s="321"/>
      <c r="B7" s="321"/>
      <c r="C7" s="321"/>
      <c r="D7" s="321"/>
      <c r="E7" s="321"/>
      <c r="F7" s="321"/>
      <c r="G7" s="37" t="s">
        <v>311</v>
      </c>
      <c r="H7" s="37" t="s">
        <v>312</v>
      </c>
      <c r="I7" s="38" t="s">
        <v>313</v>
      </c>
      <c r="J7" s="50" t="s">
        <v>44</v>
      </c>
      <c r="K7" s="50" t="s">
        <v>45</v>
      </c>
      <c r="L7" s="321"/>
      <c r="M7" s="321"/>
    </row>
    <row r="8" spans="1:13">
      <c r="A8" s="37">
        <v>1</v>
      </c>
      <c r="B8" s="37">
        <v>2</v>
      </c>
      <c r="C8" s="37">
        <v>3</v>
      </c>
      <c r="D8" s="37">
        <v>4</v>
      </c>
      <c r="E8" s="37">
        <v>5</v>
      </c>
      <c r="F8" s="37">
        <v>6</v>
      </c>
      <c r="G8" s="37">
        <v>7</v>
      </c>
      <c r="H8" s="37">
        <v>8</v>
      </c>
      <c r="I8" s="49">
        <v>9</v>
      </c>
      <c r="J8" s="49">
        <v>10</v>
      </c>
      <c r="K8" s="49">
        <v>11</v>
      </c>
      <c r="L8" s="49">
        <v>12</v>
      </c>
      <c r="M8" s="49">
        <v>13</v>
      </c>
    </row>
    <row r="9" spans="1:13" ht="24" customHeight="1">
      <c r="A9" s="332">
        <v>1</v>
      </c>
      <c r="B9" s="333" t="s">
        <v>773</v>
      </c>
      <c r="C9" s="39" t="s">
        <v>15</v>
      </c>
      <c r="D9" s="40" t="s">
        <v>672</v>
      </c>
      <c r="E9" s="42">
        <f>E10+E11+E12</f>
        <v>0</v>
      </c>
      <c r="F9" s="42">
        <f>F10+F11+F12</f>
        <v>18334.152539999999</v>
      </c>
      <c r="G9" s="42">
        <f t="shared" ref="G9:K9" si="0">G10+G11+G12</f>
        <v>12968</v>
      </c>
      <c r="H9" s="42">
        <f t="shared" si="0"/>
        <v>349.1</v>
      </c>
      <c r="I9" s="42">
        <f t="shared" si="0"/>
        <v>253.95254</v>
      </c>
      <c r="J9" s="42">
        <f t="shared" si="0"/>
        <v>4763.1000000000004</v>
      </c>
      <c r="K9" s="42">
        <f t="shared" si="0"/>
        <v>0</v>
      </c>
      <c r="L9" s="43"/>
      <c r="M9" s="323" t="s">
        <v>666</v>
      </c>
    </row>
    <row r="10" spans="1:13" ht="52.5" customHeight="1">
      <c r="A10" s="332"/>
      <c r="B10" s="333"/>
      <c r="C10" s="39" t="s">
        <v>315</v>
      </c>
      <c r="D10" s="40" t="s">
        <v>513</v>
      </c>
      <c r="E10" s="46">
        <f t="shared" ref="E10:E11" si="1">E14</f>
        <v>0</v>
      </c>
      <c r="F10" s="42">
        <f>G10+H10+I10+J10+K10</f>
        <v>1584.95254</v>
      </c>
      <c r="G10" s="42">
        <f t="shared" ref="G10:K12" si="2">G14</f>
        <v>648.4</v>
      </c>
      <c r="H10" s="42">
        <f t="shared" si="2"/>
        <v>349.1</v>
      </c>
      <c r="I10" s="42">
        <f t="shared" si="2"/>
        <v>253.95254</v>
      </c>
      <c r="J10" s="42">
        <f t="shared" si="2"/>
        <v>333.5</v>
      </c>
      <c r="K10" s="42">
        <f t="shared" si="2"/>
        <v>0</v>
      </c>
      <c r="L10" s="38" t="s">
        <v>632</v>
      </c>
      <c r="M10" s="323"/>
    </row>
    <row r="11" spans="1:13" ht="30.75" customHeight="1">
      <c r="A11" s="332"/>
      <c r="B11" s="333"/>
      <c r="C11" s="39" t="s">
        <v>18</v>
      </c>
      <c r="D11" s="40" t="s">
        <v>513</v>
      </c>
      <c r="E11" s="46">
        <f t="shared" si="1"/>
        <v>0</v>
      </c>
      <c r="F11" s="42">
        <f t="shared" ref="F11:F12" si="3">G11+H11+I11+J11+K11</f>
        <v>16749.2</v>
      </c>
      <c r="G11" s="42">
        <f t="shared" si="2"/>
        <v>12319.6</v>
      </c>
      <c r="H11" s="42">
        <f t="shared" si="2"/>
        <v>0</v>
      </c>
      <c r="I11" s="42">
        <f t="shared" si="2"/>
        <v>0</v>
      </c>
      <c r="J11" s="42">
        <f t="shared" si="2"/>
        <v>4429.6000000000004</v>
      </c>
      <c r="K11" s="42">
        <f t="shared" si="2"/>
        <v>0</v>
      </c>
      <c r="L11" s="37" t="s">
        <v>513</v>
      </c>
      <c r="M11" s="323"/>
    </row>
    <row r="12" spans="1:13" ht="31.5" customHeight="1">
      <c r="A12" s="332"/>
      <c r="B12" s="333"/>
      <c r="C12" s="39" t="s">
        <v>398</v>
      </c>
      <c r="D12" s="40" t="s">
        <v>513</v>
      </c>
      <c r="E12" s="46">
        <f>E16</f>
        <v>0</v>
      </c>
      <c r="F12" s="42">
        <f t="shared" si="3"/>
        <v>0</v>
      </c>
      <c r="G12" s="42">
        <f t="shared" si="2"/>
        <v>0</v>
      </c>
      <c r="H12" s="42">
        <f t="shared" si="2"/>
        <v>0</v>
      </c>
      <c r="I12" s="42">
        <f t="shared" si="2"/>
        <v>0</v>
      </c>
      <c r="J12" s="42">
        <f t="shared" si="2"/>
        <v>0</v>
      </c>
      <c r="K12" s="42">
        <f t="shared" si="2"/>
        <v>0</v>
      </c>
      <c r="L12" s="37" t="s">
        <v>513</v>
      </c>
      <c r="M12" s="323"/>
    </row>
    <row r="13" spans="1:13" ht="28.5" customHeight="1">
      <c r="A13" s="321" t="s">
        <v>610</v>
      </c>
      <c r="B13" s="328" t="s">
        <v>774</v>
      </c>
      <c r="C13" s="39" t="s">
        <v>15</v>
      </c>
      <c r="D13" s="40" t="s">
        <v>672</v>
      </c>
      <c r="E13" s="46">
        <f>E14+E15+E16</f>
        <v>0</v>
      </c>
      <c r="F13" s="42">
        <f>F14+F15+F16</f>
        <v>18334.152539999999</v>
      </c>
      <c r="G13" s="42">
        <f t="shared" ref="G13:K13" si="4">G14+G15+G16</f>
        <v>12968</v>
      </c>
      <c r="H13" s="42">
        <f t="shared" si="4"/>
        <v>349.1</v>
      </c>
      <c r="I13" s="42">
        <f t="shared" si="4"/>
        <v>253.95254</v>
      </c>
      <c r="J13" s="42">
        <f t="shared" si="4"/>
        <v>4763.1000000000004</v>
      </c>
      <c r="K13" s="42">
        <f t="shared" si="4"/>
        <v>0</v>
      </c>
      <c r="L13" s="44"/>
      <c r="M13" s="323"/>
    </row>
    <row r="14" spans="1:13" ht="42.75" customHeight="1">
      <c r="A14" s="321"/>
      <c r="B14" s="328"/>
      <c r="C14" s="38" t="s">
        <v>315</v>
      </c>
      <c r="D14" s="37" t="s">
        <v>513</v>
      </c>
      <c r="E14" s="45">
        <v>0</v>
      </c>
      <c r="F14" s="42">
        <f>G14+H14+I14+J14+K14</f>
        <v>1584.95254</v>
      </c>
      <c r="G14" s="45">
        <v>648.4</v>
      </c>
      <c r="H14" s="45">
        <v>349.1</v>
      </c>
      <c r="I14" s="45">
        <v>253.95254</v>
      </c>
      <c r="J14" s="45">
        <v>333.5</v>
      </c>
      <c r="K14" s="45">
        <v>0</v>
      </c>
      <c r="L14" s="38" t="s">
        <v>632</v>
      </c>
      <c r="M14" s="323"/>
    </row>
    <row r="15" spans="1:13" ht="45" customHeight="1">
      <c r="A15" s="321"/>
      <c r="B15" s="328"/>
      <c r="C15" s="38" t="s">
        <v>18</v>
      </c>
      <c r="D15" s="37" t="s">
        <v>513</v>
      </c>
      <c r="E15" s="45">
        <v>0</v>
      </c>
      <c r="F15" s="42">
        <f t="shared" ref="F15:F16" si="5">G15+H15+I15+J15+K15</f>
        <v>16749.2</v>
      </c>
      <c r="G15" s="45">
        <v>12319.6</v>
      </c>
      <c r="H15" s="45">
        <v>0</v>
      </c>
      <c r="I15" s="45">
        <v>0</v>
      </c>
      <c r="J15" s="45">
        <v>4429.6000000000004</v>
      </c>
      <c r="K15" s="45">
        <v>0</v>
      </c>
      <c r="L15" s="37" t="s">
        <v>513</v>
      </c>
      <c r="M15" s="323"/>
    </row>
    <row r="16" spans="1:13" ht="35.25" customHeight="1">
      <c r="A16" s="321"/>
      <c r="B16" s="328"/>
      <c r="C16" s="38" t="s">
        <v>398</v>
      </c>
      <c r="D16" s="37" t="s">
        <v>513</v>
      </c>
      <c r="E16" s="45">
        <v>0</v>
      </c>
      <c r="F16" s="42">
        <f t="shared" si="5"/>
        <v>0</v>
      </c>
      <c r="G16" s="45">
        <v>0</v>
      </c>
      <c r="H16" s="45">
        <v>0</v>
      </c>
      <c r="I16" s="45">
        <v>0</v>
      </c>
      <c r="J16" s="45">
        <v>0</v>
      </c>
      <c r="K16" s="45">
        <v>0</v>
      </c>
      <c r="L16" s="37" t="s">
        <v>513</v>
      </c>
      <c r="M16" s="323"/>
    </row>
  </sheetData>
  <mergeCells count="19">
    <mergeCell ref="L1:M1"/>
    <mergeCell ref="A2:M2"/>
    <mergeCell ref="A3:M3"/>
    <mergeCell ref="A4:M4"/>
    <mergeCell ref="A6:A7"/>
    <mergeCell ref="B6:B7"/>
    <mergeCell ref="C6:C7"/>
    <mergeCell ref="D6:D7"/>
    <mergeCell ref="E6:E7"/>
    <mergeCell ref="F6:F7"/>
    <mergeCell ref="A13:A16"/>
    <mergeCell ref="B13:B16"/>
    <mergeCell ref="M13:M16"/>
    <mergeCell ref="L6:L7"/>
    <mergeCell ref="M6:M7"/>
    <mergeCell ref="A9:A12"/>
    <mergeCell ref="B9:B12"/>
    <mergeCell ref="M9:M12"/>
    <mergeCell ref="G6:K6"/>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sheetPr>
    <pageSetUpPr fitToPage="1"/>
  </sheetPr>
  <dimension ref="A1:J13"/>
  <sheetViews>
    <sheetView topLeftCell="A7" zoomScaleNormal="100" workbookViewId="0">
      <selection activeCell="E18" sqref="E18"/>
    </sheetView>
  </sheetViews>
  <sheetFormatPr defaultRowHeight="14.25"/>
  <cols>
    <col min="1" max="1" width="32.75" customWidth="1"/>
    <col min="2" max="2" width="14.25" customWidth="1"/>
    <col min="8" max="8" width="9.5" customWidth="1"/>
  </cols>
  <sheetData>
    <row r="1" spans="1:10" ht="42.75" customHeight="1">
      <c r="A1" s="177" t="s">
        <v>298</v>
      </c>
      <c r="B1" s="177"/>
      <c r="C1" s="177"/>
      <c r="D1" s="177"/>
      <c r="E1" s="177"/>
      <c r="F1" s="177"/>
      <c r="G1" s="177"/>
      <c r="H1" s="177"/>
    </row>
    <row r="2" spans="1:10" ht="35.25" customHeight="1">
      <c r="A2" s="14" t="s">
        <v>299</v>
      </c>
      <c r="B2" s="198" t="s">
        <v>333</v>
      </c>
      <c r="C2" s="199"/>
      <c r="D2" s="199"/>
      <c r="E2" s="199"/>
      <c r="F2" s="199"/>
      <c r="G2" s="199"/>
      <c r="H2" s="199"/>
      <c r="I2" s="199"/>
      <c r="J2" s="200"/>
    </row>
    <row r="3" spans="1:10" ht="40.5" customHeight="1">
      <c r="A3" s="6" t="s">
        <v>300</v>
      </c>
      <c r="B3" s="201" t="s">
        <v>329</v>
      </c>
      <c r="C3" s="202"/>
      <c r="D3" s="202"/>
      <c r="E3" s="202"/>
      <c r="F3" s="202"/>
      <c r="G3" s="202"/>
      <c r="H3" s="202"/>
      <c r="I3" s="202"/>
      <c r="J3" s="142"/>
    </row>
    <row r="4" spans="1:10" ht="56.25" customHeight="1">
      <c r="A4" s="6" t="s">
        <v>302</v>
      </c>
      <c r="B4" s="201" t="s">
        <v>334</v>
      </c>
      <c r="C4" s="202"/>
      <c r="D4" s="202"/>
      <c r="E4" s="202"/>
      <c r="F4" s="202"/>
      <c r="G4" s="202"/>
      <c r="H4" s="202"/>
      <c r="I4" s="202"/>
      <c r="J4" s="142"/>
    </row>
    <row r="5" spans="1:10" ht="57" customHeight="1">
      <c r="A5" s="6" t="s">
        <v>8</v>
      </c>
      <c r="B5" s="201" t="s">
        <v>331</v>
      </c>
      <c r="C5" s="202"/>
      <c r="D5" s="202"/>
      <c r="E5" s="202"/>
      <c r="F5" s="202"/>
      <c r="G5" s="202"/>
      <c r="H5" s="202"/>
      <c r="I5" s="202"/>
      <c r="J5" s="142"/>
    </row>
    <row r="6" spans="1:10" ht="39.75" customHeight="1">
      <c r="A6" s="6" t="s">
        <v>305</v>
      </c>
      <c r="B6" s="201" t="s">
        <v>330</v>
      </c>
      <c r="C6" s="202"/>
      <c r="D6" s="202"/>
      <c r="E6" s="202"/>
      <c r="F6" s="202"/>
      <c r="G6" s="202"/>
      <c r="H6" s="202"/>
      <c r="I6" s="202"/>
      <c r="J6" s="142"/>
    </row>
    <row r="7" spans="1:10" ht="44.25" customHeight="1">
      <c r="A7" s="6" t="s">
        <v>306</v>
      </c>
      <c r="B7" s="191" t="s">
        <v>737</v>
      </c>
      <c r="C7" s="192"/>
      <c r="D7" s="192"/>
      <c r="E7" s="192"/>
      <c r="F7" s="192"/>
      <c r="G7" s="192"/>
      <c r="H7" s="192"/>
      <c r="I7" s="192"/>
      <c r="J7" s="193"/>
    </row>
    <row r="8" spans="1:10" ht="33" customHeight="1">
      <c r="A8" s="136" t="s">
        <v>307</v>
      </c>
      <c r="B8" s="191" t="s">
        <v>13</v>
      </c>
      <c r="C8" s="192"/>
      <c r="D8" s="192"/>
      <c r="E8" s="192"/>
      <c r="F8" s="192"/>
      <c r="G8" s="192"/>
      <c r="H8" s="192"/>
      <c r="I8" s="192"/>
      <c r="J8" s="193"/>
    </row>
    <row r="9" spans="1:10" ht="29.25" customHeight="1">
      <c r="A9" s="136"/>
      <c r="B9" s="22" t="s">
        <v>14</v>
      </c>
      <c r="C9" s="19" t="s">
        <v>308</v>
      </c>
      <c r="D9" s="19" t="s">
        <v>309</v>
      </c>
      <c r="E9" s="19" t="s">
        <v>310</v>
      </c>
      <c r="F9" s="19" t="s">
        <v>311</v>
      </c>
      <c r="G9" s="19" t="s">
        <v>312</v>
      </c>
      <c r="H9" s="19" t="s">
        <v>313</v>
      </c>
      <c r="I9" s="19" t="s">
        <v>44</v>
      </c>
      <c r="J9" s="19" t="s">
        <v>45</v>
      </c>
    </row>
    <row r="10" spans="1:10" ht="29.25" customHeight="1">
      <c r="A10" s="6" t="s">
        <v>314</v>
      </c>
      <c r="B10" s="20">
        <f>B11+B12</f>
        <v>35787.599999999999</v>
      </c>
      <c r="C10" s="20">
        <f>C11+C12</f>
        <v>3000</v>
      </c>
      <c r="D10" s="20">
        <f t="shared" ref="D10:J10" si="0">D11+D12</f>
        <v>4750</v>
      </c>
      <c r="E10" s="20">
        <f t="shared" si="0"/>
        <v>3000</v>
      </c>
      <c r="F10" s="20">
        <f t="shared" si="0"/>
        <v>4305.2</v>
      </c>
      <c r="G10" s="20">
        <f t="shared" si="0"/>
        <v>4876.8</v>
      </c>
      <c r="H10" s="20">
        <f t="shared" si="0"/>
        <v>7245.2</v>
      </c>
      <c r="I10" s="20">
        <f t="shared" si="0"/>
        <v>4305.2</v>
      </c>
      <c r="J10" s="20">
        <f t="shared" si="0"/>
        <v>4305.2</v>
      </c>
    </row>
    <row r="11" spans="1:10" ht="66" customHeight="1">
      <c r="A11" s="6" t="s">
        <v>315</v>
      </c>
      <c r="B11" s="20">
        <f>C11+D11+E11+F11+G11+H11+I11+J11</f>
        <v>35787.599999999999</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7245.2</v>
      </c>
      <c r="I11" s="21">
        <f>'Приложение №14 (ПП2)'!M10</f>
        <v>4305.2</v>
      </c>
      <c r="J11" s="21">
        <f>'Приложение №14 (ПП2)'!N10</f>
        <v>4305.2</v>
      </c>
    </row>
    <row r="12" spans="1:10" ht="49.5" customHeight="1">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c r="A13" s="6" t="s">
        <v>316</v>
      </c>
      <c r="B13" s="197" t="s">
        <v>332</v>
      </c>
      <c r="C13" s="197"/>
      <c r="D13" s="197"/>
      <c r="E13" s="197"/>
      <c r="F13" s="197"/>
      <c r="G13" s="197"/>
      <c r="H13" s="197"/>
      <c r="I13" s="197"/>
      <c r="J13" s="197"/>
    </row>
  </sheetData>
  <mergeCells count="10">
    <mergeCell ref="B8:J8"/>
    <mergeCell ref="B13:J13"/>
    <mergeCell ref="A1:H1"/>
    <mergeCell ref="A8:A9"/>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1"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pageSetUpPr fitToPage="1"/>
  </sheetPr>
  <dimension ref="A1:J13"/>
  <sheetViews>
    <sheetView zoomScale="90" zoomScaleNormal="90" workbookViewId="0">
      <selection activeCell="H11" sqref="H11"/>
    </sheetView>
  </sheetViews>
  <sheetFormatPr defaultRowHeight="14.25"/>
  <cols>
    <col min="1" max="1" width="28" customWidth="1"/>
    <col min="2" max="2" width="11.25" bestFit="1" customWidth="1"/>
    <col min="3" max="4" width="9.25" bestFit="1" customWidth="1"/>
    <col min="5" max="7" width="10.25" bestFit="1" customWidth="1"/>
    <col min="8" max="8" width="9.25" bestFit="1" customWidth="1"/>
  </cols>
  <sheetData>
    <row r="1" spans="1:10" ht="36" customHeight="1">
      <c r="A1" s="177" t="s">
        <v>298</v>
      </c>
      <c r="B1" s="177"/>
      <c r="C1" s="177"/>
      <c r="D1" s="177"/>
      <c r="E1" s="177"/>
      <c r="F1" s="177"/>
      <c r="G1" s="177"/>
      <c r="H1" s="177"/>
    </row>
    <row r="2" spans="1:10" ht="63.75" customHeight="1">
      <c r="A2" s="14" t="s">
        <v>299</v>
      </c>
      <c r="B2" s="198" t="s">
        <v>335</v>
      </c>
      <c r="C2" s="199"/>
      <c r="D2" s="199"/>
      <c r="E2" s="199"/>
      <c r="F2" s="199"/>
      <c r="G2" s="199"/>
      <c r="H2" s="199"/>
      <c r="I2" s="199"/>
      <c r="J2" s="200"/>
    </row>
    <row r="3" spans="1:10" ht="62.25" customHeight="1">
      <c r="A3" s="6" t="s">
        <v>300</v>
      </c>
      <c r="B3" s="201" t="s">
        <v>336</v>
      </c>
      <c r="C3" s="202"/>
      <c r="D3" s="202"/>
      <c r="E3" s="202"/>
      <c r="F3" s="202"/>
      <c r="G3" s="202"/>
      <c r="H3" s="202"/>
      <c r="I3" s="202"/>
      <c r="J3" s="142"/>
    </row>
    <row r="4" spans="1:10" ht="42" customHeight="1">
      <c r="A4" s="6" t="s">
        <v>302</v>
      </c>
      <c r="B4" s="201" t="s">
        <v>303</v>
      </c>
      <c r="C4" s="202"/>
      <c r="D4" s="202"/>
      <c r="E4" s="202"/>
      <c r="F4" s="202"/>
      <c r="G4" s="202"/>
      <c r="H4" s="202"/>
      <c r="I4" s="202"/>
      <c r="J4" s="142"/>
    </row>
    <row r="5" spans="1:10" ht="48.75" customHeight="1">
      <c r="A5" s="6" t="s">
        <v>8</v>
      </c>
      <c r="B5" s="201" t="s">
        <v>337</v>
      </c>
      <c r="C5" s="202"/>
      <c r="D5" s="202"/>
      <c r="E5" s="202"/>
      <c r="F5" s="202"/>
      <c r="G5" s="202"/>
      <c r="H5" s="202"/>
      <c r="I5" s="202"/>
      <c r="J5" s="142"/>
    </row>
    <row r="6" spans="1:10" ht="59.25" customHeight="1">
      <c r="A6" s="5" t="s">
        <v>305</v>
      </c>
      <c r="B6" s="203" t="s">
        <v>338</v>
      </c>
      <c r="C6" s="204"/>
      <c r="D6" s="204"/>
      <c r="E6" s="204"/>
      <c r="F6" s="204"/>
      <c r="G6" s="204"/>
      <c r="H6" s="204"/>
      <c r="I6" s="204"/>
      <c r="J6" s="205"/>
    </row>
    <row r="7" spans="1:10" ht="33" customHeight="1">
      <c r="A7" s="5" t="s">
        <v>306</v>
      </c>
      <c r="B7" s="191" t="s">
        <v>737</v>
      </c>
      <c r="C7" s="192"/>
      <c r="D7" s="192"/>
      <c r="E7" s="192"/>
      <c r="F7" s="192"/>
      <c r="G7" s="192"/>
      <c r="H7" s="192"/>
      <c r="I7" s="192"/>
      <c r="J7" s="193"/>
    </row>
    <row r="8" spans="1:10" ht="39" customHeight="1">
      <c r="A8" s="138" t="s">
        <v>307</v>
      </c>
      <c r="B8" s="191" t="s">
        <v>13</v>
      </c>
      <c r="C8" s="192"/>
      <c r="D8" s="192"/>
      <c r="E8" s="192"/>
      <c r="F8" s="192"/>
      <c r="G8" s="192"/>
      <c r="H8" s="192"/>
      <c r="I8" s="192"/>
      <c r="J8" s="193"/>
    </row>
    <row r="9" spans="1:10" ht="34.5" customHeight="1">
      <c r="A9" s="138"/>
      <c r="B9" s="22" t="s">
        <v>14</v>
      </c>
      <c r="C9" s="19" t="s">
        <v>308</v>
      </c>
      <c r="D9" s="19" t="s">
        <v>309</v>
      </c>
      <c r="E9" s="19" t="s">
        <v>310</v>
      </c>
      <c r="F9" s="19" t="s">
        <v>311</v>
      </c>
      <c r="G9" s="19" t="s">
        <v>312</v>
      </c>
      <c r="H9" s="19" t="s">
        <v>313</v>
      </c>
      <c r="I9" s="19" t="s">
        <v>44</v>
      </c>
      <c r="J9" s="19" t="s">
        <v>45</v>
      </c>
    </row>
    <row r="10" spans="1:10" ht="28.5" customHeight="1">
      <c r="A10" s="5" t="s">
        <v>314</v>
      </c>
      <c r="B10" s="20">
        <f>B11+B12</f>
        <v>133216.6</v>
      </c>
      <c r="C10" s="20">
        <f>C11+C12</f>
        <v>4526.1000000000004</v>
      </c>
      <c r="D10" s="20">
        <f t="shared" ref="D10:J10" si="0">D11+D12</f>
        <v>1921.9</v>
      </c>
      <c r="E10" s="20">
        <f t="shared" si="0"/>
        <v>17403.900000000001</v>
      </c>
      <c r="F10" s="20">
        <f t="shared" si="0"/>
        <v>50847.199999999997</v>
      </c>
      <c r="G10" s="20">
        <f t="shared" si="0"/>
        <v>23785</v>
      </c>
      <c r="H10" s="20">
        <f>H11+H12</f>
        <v>11265.2</v>
      </c>
      <c r="I10" s="20">
        <f>I11+I12</f>
        <v>9097.2000000000007</v>
      </c>
      <c r="J10" s="20">
        <f t="shared" si="0"/>
        <v>14370.1</v>
      </c>
    </row>
    <row r="11" spans="1:10" ht="62.25" customHeight="1">
      <c r="A11" s="5" t="s">
        <v>315</v>
      </c>
      <c r="B11" s="20">
        <f>C11+D11+E11+F11+G11+H11+I11+J11</f>
        <v>23310.5</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4403.2</v>
      </c>
      <c r="I11" s="21">
        <f>'Приложение №15 (ПП3)'!M10</f>
        <v>2768.7</v>
      </c>
      <c r="J11" s="21">
        <f>'Приложение №15 (ПП3)'!N10</f>
        <v>718.5</v>
      </c>
    </row>
    <row r="12" spans="1:10" ht="60.75" customHeight="1">
      <c r="A12" s="5" t="s">
        <v>18</v>
      </c>
      <c r="B12" s="20">
        <f>C12+D12+E12+F12+G12+H12+I12+J12</f>
        <v>109906.1</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6328.5</v>
      </c>
      <c r="J12" s="21">
        <f>'Приложение №15 (ПП3)'!N11</f>
        <v>13651.6</v>
      </c>
    </row>
    <row r="13" spans="1:10" ht="109.5" customHeight="1">
      <c r="A13" s="100" t="s">
        <v>316</v>
      </c>
      <c r="B13" s="136" t="s">
        <v>339</v>
      </c>
      <c r="C13" s="136"/>
      <c r="D13" s="136"/>
      <c r="E13" s="136"/>
      <c r="F13" s="136"/>
      <c r="G13" s="136"/>
      <c r="H13" s="136"/>
      <c r="I13" s="136"/>
      <c r="J13" s="136"/>
    </row>
  </sheetData>
  <mergeCells count="10">
    <mergeCell ref="B8:J8"/>
    <mergeCell ref="B13:J13"/>
    <mergeCell ref="A8:A9"/>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2"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sheetPr>
    <pageSetUpPr fitToPage="1"/>
  </sheetPr>
  <dimension ref="A1:N20"/>
  <sheetViews>
    <sheetView zoomScaleNormal="100" workbookViewId="0">
      <selection activeCell="N13" sqref="N13"/>
    </sheetView>
  </sheetViews>
  <sheetFormatPr defaultRowHeight="14.25"/>
  <cols>
    <col min="1" max="1" width="24.5" customWidth="1"/>
    <col min="2" max="2" width="15.5" customWidth="1"/>
  </cols>
  <sheetData>
    <row r="1" spans="1:14" ht="32.25" customHeight="1">
      <c r="A1" s="209" t="s">
        <v>298</v>
      </c>
      <c r="B1" s="210"/>
      <c r="C1" s="210"/>
      <c r="D1" s="210"/>
      <c r="E1" s="210"/>
      <c r="F1" s="210"/>
      <c r="G1" s="210"/>
      <c r="H1" s="210"/>
      <c r="I1" s="210"/>
      <c r="J1" s="211"/>
    </row>
    <row r="2" spans="1:14" ht="54" customHeight="1">
      <c r="A2" s="101" t="s">
        <v>299</v>
      </c>
      <c r="B2" s="198" t="s">
        <v>340</v>
      </c>
      <c r="C2" s="199"/>
      <c r="D2" s="199"/>
      <c r="E2" s="199"/>
      <c r="F2" s="199"/>
      <c r="G2" s="199"/>
      <c r="H2" s="199"/>
      <c r="I2" s="199"/>
      <c r="J2" s="200"/>
    </row>
    <row r="3" spans="1:14" ht="66.75" customHeight="1">
      <c r="A3" s="138" t="s">
        <v>300</v>
      </c>
      <c r="B3" s="206" t="s">
        <v>341</v>
      </c>
      <c r="C3" s="207"/>
      <c r="D3" s="207"/>
      <c r="E3" s="207"/>
      <c r="F3" s="207"/>
      <c r="G3" s="207"/>
      <c r="H3" s="207"/>
      <c r="I3" s="207"/>
      <c r="J3" s="208"/>
    </row>
    <row r="4" spans="1:14" ht="52.5" customHeight="1">
      <c r="A4" s="138"/>
      <c r="B4" s="206" t="s">
        <v>342</v>
      </c>
      <c r="C4" s="207"/>
      <c r="D4" s="207"/>
      <c r="E4" s="207"/>
      <c r="F4" s="207"/>
      <c r="G4" s="207"/>
      <c r="H4" s="207"/>
      <c r="I4" s="207"/>
      <c r="J4" s="208"/>
    </row>
    <row r="5" spans="1:14" ht="42" customHeight="1">
      <c r="A5" s="100" t="s">
        <v>302</v>
      </c>
      <c r="B5" s="206" t="s">
        <v>303</v>
      </c>
      <c r="C5" s="207"/>
      <c r="D5" s="207"/>
      <c r="E5" s="207"/>
      <c r="F5" s="207"/>
      <c r="G5" s="207"/>
      <c r="H5" s="207"/>
      <c r="I5" s="207"/>
      <c r="J5" s="208"/>
    </row>
    <row r="6" spans="1:14" ht="76.5" customHeight="1">
      <c r="A6" s="100" t="s">
        <v>8</v>
      </c>
      <c r="B6" s="206" t="s">
        <v>343</v>
      </c>
      <c r="C6" s="207"/>
      <c r="D6" s="207"/>
      <c r="E6" s="207"/>
      <c r="F6" s="207"/>
      <c r="G6" s="207"/>
      <c r="H6" s="207"/>
      <c r="I6" s="207"/>
      <c r="J6" s="208"/>
    </row>
    <row r="7" spans="1:14" ht="36" customHeight="1">
      <c r="A7" s="138" t="s">
        <v>305</v>
      </c>
      <c r="B7" s="203" t="s">
        <v>344</v>
      </c>
      <c r="C7" s="204"/>
      <c r="D7" s="204"/>
      <c r="E7" s="204"/>
      <c r="F7" s="204"/>
      <c r="G7" s="204"/>
      <c r="H7" s="204"/>
      <c r="I7" s="204"/>
      <c r="J7" s="205"/>
    </row>
    <row r="8" spans="1:14" ht="39.75" customHeight="1">
      <c r="A8" s="138"/>
      <c r="B8" s="203" t="s">
        <v>345</v>
      </c>
      <c r="C8" s="204"/>
      <c r="D8" s="204"/>
      <c r="E8" s="204"/>
      <c r="F8" s="204"/>
      <c r="G8" s="204"/>
      <c r="H8" s="204"/>
      <c r="I8" s="204"/>
      <c r="J8" s="205"/>
    </row>
    <row r="9" spans="1:14" ht="39.75" customHeight="1">
      <c r="A9" s="138"/>
      <c r="B9" s="203" t="s">
        <v>346</v>
      </c>
      <c r="C9" s="204"/>
      <c r="D9" s="204"/>
      <c r="E9" s="204"/>
      <c r="F9" s="204"/>
      <c r="G9" s="204"/>
      <c r="H9" s="204"/>
      <c r="I9" s="204"/>
      <c r="J9" s="205"/>
    </row>
    <row r="10" spans="1:14" ht="31.5">
      <c r="A10" s="100" t="s">
        <v>306</v>
      </c>
      <c r="B10" s="191" t="s">
        <v>737</v>
      </c>
      <c r="C10" s="192"/>
      <c r="D10" s="192"/>
      <c r="E10" s="192"/>
      <c r="F10" s="192"/>
      <c r="G10" s="192"/>
      <c r="H10" s="192"/>
      <c r="I10" s="192"/>
      <c r="J10" s="193"/>
    </row>
    <row r="11" spans="1:14" ht="54" customHeight="1">
      <c r="A11" s="138" t="s">
        <v>307</v>
      </c>
      <c r="B11" s="191" t="s">
        <v>13</v>
      </c>
      <c r="C11" s="192"/>
      <c r="D11" s="192"/>
      <c r="E11" s="192"/>
      <c r="F11" s="192"/>
      <c r="G11" s="192"/>
      <c r="H11" s="192"/>
      <c r="I11" s="192"/>
      <c r="J11" s="193"/>
    </row>
    <row r="12" spans="1:14">
      <c r="A12" s="138"/>
      <c r="B12" s="22" t="s">
        <v>14</v>
      </c>
      <c r="C12" s="19" t="s">
        <v>308</v>
      </c>
      <c r="D12" s="19" t="s">
        <v>309</v>
      </c>
      <c r="E12" s="19" t="s">
        <v>310</v>
      </c>
      <c r="F12" s="19" t="s">
        <v>311</v>
      </c>
      <c r="G12" s="19" t="s">
        <v>312</v>
      </c>
      <c r="H12" s="19" t="s">
        <v>313</v>
      </c>
      <c r="I12" s="19" t="s">
        <v>44</v>
      </c>
      <c r="J12" s="19" t="s">
        <v>45</v>
      </c>
    </row>
    <row r="13" spans="1:14" ht="27" customHeight="1">
      <c r="A13" s="5" t="s">
        <v>314</v>
      </c>
      <c r="B13" s="20">
        <f>B14+B15</f>
        <v>16010.800000000001</v>
      </c>
      <c r="C13" s="20">
        <f>C14+C15</f>
        <v>215.5</v>
      </c>
      <c r="D13" s="20">
        <f t="shared" ref="D13:J13" si="0">D14+D15</f>
        <v>499.2</v>
      </c>
      <c r="E13" s="20">
        <f t="shared" si="0"/>
        <v>4248.1000000000004</v>
      </c>
      <c r="F13" s="20">
        <f t="shared" si="0"/>
        <v>5971.1</v>
      </c>
      <c r="G13" s="20">
        <f t="shared" si="0"/>
        <v>397.6</v>
      </c>
      <c r="H13" s="20">
        <f t="shared" si="0"/>
        <v>3927.1</v>
      </c>
      <c r="I13" s="20">
        <f t="shared" si="0"/>
        <v>508.4</v>
      </c>
      <c r="J13" s="20">
        <f t="shared" si="0"/>
        <v>243.8</v>
      </c>
      <c r="M13" s="132"/>
      <c r="N13" s="48"/>
    </row>
    <row r="14" spans="1:14" ht="51.75" customHeight="1">
      <c r="A14" s="5" t="s">
        <v>315</v>
      </c>
      <c r="B14" s="20">
        <f>C14+D14+E14+F14+G14+H14+I14+J14</f>
        <v>16010.800000000001</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3927.1</v>
      </c>
      <c r="I14" s="21">
        <f>'Приложение №16 (ПП4)'!M10</f>
        <v>508.4</v>
      </c>
      <c r="J14" s="21">
        <f>'Приложение №16 (ПП4)'!N10</f>
        <v>243.8</v>
      </c>
    </row>
    <row r="15" spans="1:14" ht="31.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c r="A16" s="133" t="s">
        <v>316</v>
      </c>
      <c r="B16" s="201" t="s">
        <v>347</v>
      </c>
      <c r="C16" s="202"/>
      <c r="D16" s="202"/>
      <c r="E16" s="202"/>
      <c r="F16" s="202"/>
      <c r="G16" s="202"/>
      <c r="H16" s="202"/>
      <c r="I16" s="202"/>
      <c r="J16" s="142"/>
    </row>
    <row r="17" spans="1:10" ht="36" customHeight="1">
      <c r="A17" s="134"/>
      <c r="B17" s="201" t="s">
        <v>348</v>
      </c>
      <c r="C17" s="202"/>
      <c r="D17" s="202"/>
      <c r="E17" s="202"/>
      <c r="F17" s="202"/>
      <c r="G17" s="202"/>
      <c r="H17" s="202"/>
      <c r="I17" s="202"/>
      <c r="J17" s="142"/>
    </row>
    <row r="18" spans="1:10" ht="51" customHeight="1">
      <c r="A18" s="134"/>
      <c r="B18" s="201" t="s">
        <v>349</v>
      </c>
      <c r="C18" s="202"/>
      <c r="D18" s="202"/>
      <c r="E18" s="202"/>
      <c r="F18" s="202"/>
      <c r="G18" s="202"/>
      <c r="H18" s="202"/>
      <c r="I18" s="202"/>
      <c r="J18" s="142"/>
    </row>
    <row r="19" spans="1:10" ht="31.5" customHeight="1">
      <c r="A19" s="134"/>
      <c r="B19" s="206" t="s">
        <v>350</v>
      </c>
      <c r="C19" s="207"/>
      <c r="D19" s="207"/>
      <c r="E19" s="207"/>
      <c r="F19" s="207"/>
      <c r="G19" s="207"/>
      <c r="H19" s="207"/>
      <c r="I19" s="207"/>
      <c r="J19" s="208"/>
    </row>
    <row r="20" spans="1:10" ht="31.5" customHeight="1">
      <c r="A20" s="135"/>
      <c r="B20" s="201" t="s">
        <v>351</v>
      </c>
      <c r="C20" s="202"/>
      <c r="D20" s="202"/>
      <c r="E20" s="202"/>
      <c r="F20" s="202"/>
      <c r="G20" s="202"/>
      <c r="H20" s="202"/>
      <c r="I20" s="202"/>
      <c r="J20" s="142"/>
    </row>
  </sheetData>
  <mergeCells count="20">
    <mergeCell ref="A1:J1"/>
    <mergeCell ref="B2:J2"/>
    <mergeCell ref="B3:J3"/>
    <mergeCell ref="B4:J4"/>
    <mergeCell ref="B5:J5"/>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s>
  <printOptions horizontalCentered="1"/>
  <pageMargins left="0.39370078740157483" right="0.39370078740157483" top="0.39370078740157483" bottom="0.39370078740157483" header="0.31496062992125984" footer="0.31496062992125984"/>
  <pageSetup paperSize="9" scale="86"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sheetPr>
    <pageSetUpPr fitToPage="1"/>
  </sheetPr>
  <dimension ref="A1:J14"/>
  <sheetViews>
    <sheetView zoomScaleNormal="100" workbookViewId="0">
      <selection activeCell="A5" sqref="A5"/>
    </sheetView>
  </sheetViews>
  <sheetFormatPr defaultRowHeight="14.25"/>
  <cols>
    <col min="1" max="1" width="28.5" customWidth="1"/>
    <col min="2" max="2" width="16.5" customWidth="1"/>
    <col min="3" max="5" width="7.875" bestFit="1" customWidth="1"/>
    <col min="6" max="6" width="9.875" customWidth="1"/>
    <col min="7" max="7" width="7.875" bestFit="1" customWidth="1"/>
    <col min="8" max="8" width="10.75" customWidth="1"/>
  </cols>
  <sheetData>
    <row r="1" spans="1:10" ht="36" customHeight="1">
      <c r="A1" s="177" t="s">
        <v>298</v>
      </c>
      <c r="B1" s="177"/>
      <c r="C1" s="177"/>
      <c r="D1" s="177"/>
      <c r="E1" s="177"/>
      <c r="F1" s="177"/>
      <c r="G1" s="177"/>
      <c r="H1" s="177"/>
    </row>
    <row r="2" spans="1:10" ht="45" customHeight="1">
      <c r="A2" s="14" t="s">
        <v>299</v>
      </c>
      <c r="B2" s="198" t="s">
        <v>352</v>
      </c>
      <c r="C2" s="199"/>
      <c r="D2" s="199"/>
      <c r="E2" s="199"/>
      <c r="F2" s="199"/>
      <c r="G2" s="199"/>
      <c r="H2" s="199"/>
      <c r="I2" s="199"/>
      <c r="J2" s="200"/>
    </row>
    <row r="3" spans="1:10" ht="36" customHeight="1">
      <c r="A3" s="5" t="s">
        <v>300</v>
      </c>
      <c r="B3" s="201" t="s">
        <v>353</v>
      </c>
      <c r="C3" s="202"/>
      <c r="D3" s="202"/>
      <c r="E3" s="202"/>
      <c r="F3" s="202"/>
      <c r="G3" s="202"/>
      <c r="H3" s="202"/>
      <c r="I3" s="202"/>
      <c r="J3" s="142"/>
    </row>
    <row r="4" spans="1:10" ht="47.25" customHeight="1">
      <c r="A4" s="5" t="s">
        <v>302</v>
      </c>
      <c r="B4" s="201" t="s">
        <v>334</v>
      </c>
      <c r="C4" s="202"/>
      <c r="D4" s="202"/>
      <c r="E4" s="202"/>
      <c r="F4" s="202"/>
      <c r="G4" s="202"/>
      <c r="H4" s="202"/>
      <c r="I4" s="202"/>
      <c r="J4" s="142"/>
    </row>
    <row r="5" spans="1:10" ht="52.5" customHeight="1">
      <c r="A5" s="5" t="s">
        <v>8</v>
      </c>
      <c r="B5" s="201" t="s">
        <v>360</v>
      </c>
      <c r="C5" s="202"/>
      <c r="D5" s="202"/>
      <c r="E5" s="202"/>
      <c r="F5" s="202"/>
      <c r="G5" s="202"/>
      <c r="H5" s="202"/>
      <c r="I5" s="202"/>
      <c r="J5" s="142"/>
    </row>
    <row r="6" spans="1:10" ht="39.950000000000003" customHeight="1">
      <c r="A6" s="5" t="s">
        <v>305</v>
      </c>
      <c r="B6" s="201" t="s">
        <v>354</v>
      </c>
      <c r="C6" s="202"/>
      <c r="D6" s="202"/>
      <c r="E6" s="202"/>
      <c r="F6" s="202"/>
      <c r="G6" s="202"/>
      <c r="H6" s="202"/>
      <c r="I6" s="202"/>
      <c r="J6" s="142"/>
    </row>
    <row r="7" spans="1:10" ht="47.25" customHeight="1">
      <c r="A7" s="5" t="s">
        <v>306</v>
      </c>
      <c r="B7" s="191" t="s">
        <v>736</v>
      </c>
      <c r="C7" s="192"/>
      <c r="D7" s="192"/>
      <c r="E7" s="192"/>
      <c r="F7" s="192"/>
      <c r="G7" s="192"/>
      <c r="H7" s="192"/>
      <c r="I7" s="192"/>
      <c r="J7" s="193"/>
    </row>
    <row r="8" spans="1:10" ht="34.5" customHeight="1">
      <c r="A8" s="138" t="s">
        <v>307</v>
      </c>
      <c r="B8" s="191" t="s">
        <v>13</v>
      </c>
      <c r="C8" s="192"/>
      <c r="D8" s="192"/>
      <c r="E8" s="192"/>
      <c r="F8" s="192"/>
      <c r="G8" s="192"/>
      <c r="H8" s="192"/>
      <c r="I8" s="192"/>
      <c r="J8" s="193"/>
    </row>
    <row r="9" spans="1:10" ht="27" customHeight="1">
      <c r="A9" s="138"/>
      <c r="B9" s="22" t="s">
        <v>14</v>
      </c>
      <c r="C9" s="19" t="s">
        <v>308</v>
      </c>
      <c r="D9" s="19" t="s">
        <v>309</v>
      </c>
      <c r="E9" s="19" t="s">
        <v>310</v>
      </c>
      <c r="F9" s="19" t="s">
        <v>311</v>
      </c>
      <c r="G9" s="19" t="s">
        <v>312</v>
      </c>
      <c r="H9" s="19" t="s">
        <v>313</v>
      </c>
      <c r="I9" s="19" t="s">
        <v>44</v>
      </c>
      <c r="J9" s="19" t="s">
        <v>45</v>
      </c>
    </row>
    <row r="10" spans="1:10" ht="34.5" customHeight="1">
      <c r="A10" s="5" t="s">
        <v>314</v>
      </c>
      <c r="B10" s="20">
        <f>B11+B12</f>
        <v>221814</v>
      </c>
      <c r="C10" s="20">
        <f t="shared" ref="C10:J10" si="0">C11+C12</f>
        <v>11931.9</v>
      </c>
      <c r="D10" s="20">
        <f t="shared" si="0"/>
        <v>18427.800000000003</v>
      </c>
      <c r="E10" s="20">
        <f t="shared" si="0"/>
        <v>11173.7</v>
      </c>
      <c r="F10" s="20">
        <f t="shared" si="0"/>
        <v>88379.5</v>
      </c>
      <c r="G10" s="20">
        <f t="shared" si="0"/>
        <v>36418.9</v>
      </c>
      <c r="H10" s="20">
        <f t="shared" si="0"/>
        <v>55245.2</v>
      </c>
      <c r="I10" s="20">
        <f t="shared" si="0"/>
        <v>118.5</v>
      </c>
      <c r="J10" s="20">
        <f t="shared" si="0"/>
        <v>118.5</v>
      </c>
    </row>
    <row r="11" spans="1:10" ht="47.25">
      <c r="A11" s="5" t="s">
        <v>315</v>
      </c>
      <c r="B11" s="20">
        <f>C11+D11+E11+F11+G11+H11+I11+J11</f>
        <v>47676</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118.5</v>
      </c>
      <c r="J11" s="21">
        <f>'Приложение №17 (ПП5)'!N10</f>
        <v>118.5</v>
      </c>
    </row>
    <row r="12" spans="1:10" ht="47.25" customHeight="1">
      <c r="A12" s="5" t="s">
        <v>18</v>
      </c>
      <c r="B12" s="20">
        <f>C12+D12+E12+F12+G12+H12+I12+J12</f>
        <v>174138</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49767.7</v>
      </c>
      <c r="I12" s="21">
        <f>'Приложение №17 (ПП5)'!M11</f>
        <v>0</v>
      </c>
      <c r="J12" s="21">
        <f>'Приложение №17 (ПП5)'!N11</f>
        <v>0</v>
      </c>
    </row>
    <row r="13" spans="1:10" ht="76.5" customHeight="1">
      <c r="A13" s="212" t="s">
        <v>316</v>
      </c>
      <c r="B13" s="136" t="s">
        <v>356</v>
      </c>
      <c r="C13" s="136"/>
      <c r="D13" s="136"/>
      <c r="E13" s="136"/>
      <c r="F13" s="136"/>
      <c r="G13" s="136"/>
      <c r="H13" s="136"/>
      <c r="I13" s="136"/>
      <c r="J13" s="136"/>
    </row>
    <row r="14" spans="1:10" ht="45" customHeight="1">
      <c r="A14" s="212"/>
      <c r="B14" s="136" t="s">
        <v>357</v>
      </c>
      <c r="C14" s="136"/>
      <c r="D14" s="136"/>
      <c r="E14" s="136"/>
      <c r="F14" s="136"/>
      <c r="G14" s="136"/>
      <c r="H14" s="136"/>
      <c r="I14" s="136"/>
      <c r="J14" s="136"/>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39370078740157483" right="0.39370078740157483" top="0.39370078740157483" bottom="0.39370078740157483" header="0.31496062992125984" footer="0.31496062992125984"/>
  <pageSetup paperSize="9" scale="83"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sheetPr>
    <pageSetUpPr fitToPage="1"/>
  </sheetPr>
  <dimension ref="A1:J16"/>
  <sheetViews>
    <sheetView zoomScaleNormal="100" workbookViewId="0">
      <selection activeCell="B9" sqref="B9:J9"/>
    </sheetView>
  </sheetViews>
  <sheetFormatPr defaultRowHeight="14.25"/>
  <cols>
    <col min="1" max="1" width="27" customWidth="1"/>
    <col min="2" max="2" width="20.5" customWidth="1"/>
    <col min="3" max="4" width="8.5" bestFit="1" customWidth="1"/>
    <col min="5" max="5" width="7.875" bestFit="1" customWidth="1"/>
    <col min="6" max="6" width="7.5" bestFit="1" customWidth="1"/>
    <col min="7" max="7" width="8" customWidth="1"/>
    <col min="8" max="8" width="7.5" bestFit="1" customWidth="1"/>
  </cols>
  <sheetData>
    <row r="1" spans="1:10" ht="36" customHeight="1">
      <c r="A1" s="213" t="s">
        <v>298</v>
      </c>
      <c r="B1" s="213"/>
      <c r="C1" s="213"/>
      <c r="D1" s="213"/>
      <c r="E1" s="213"/>
      <c r="F1" s="213"/>
      <c r="G1" s="213"/>
      <c r="H1" s="213"/>
    </row>
    <row r="2" spans="1:10" ht="58.5" customHeight="1">
      <c r="A2" s="14" t="s">
        <v>299</v>
      </c>
      <c r="B2" s="198" t="s">
        <v>358</v>
      </c>
      <c r="C2" s="199"/>
      <c r="D2" s="199"/>
      <c r="E2" s="199"/>
      <c r="F2" s="199"/>
      <c r="G2" s="199"/>
      <c r="H2" s="199"/>
      <c r="I2" s="199"/>
      <c r="J2" s="200"/>
    </row>
    <row r="3" spans="1:10" ht="55.5" customHeight="1">
      <c r="A3" s="5" t="s">
        <v>300</v>
      </c>
      <c r="B3" s="201" t="s">
        <v>359</v>
      </c>
      <c r="C3" s="202"/>
      <c r="D3" s="202"/>
      <c r="E3" s="202"/>
      <c r="F3" s="202"/>
      <c r="G3" s="202"/>
      <c r="H3" s="202"/>
      <c r="I3" s="202"/>
      <c r="J3" s="142"/>
    </row>
    <row r="4" spans="1:10" ht="47.25" customHeight="1">
      <c r="A4" s="5" t="s">
        <v>302</v>
      </c>
      <c r="B4" s="201" t="s">
        <v>334</v>
      </c>
      <c r="C4" s="202"/>
      <c r="D4" s="202"/>
      <c r="E4" s="202"/>
      <c r="F4" s="202"/>
      <c r="G4" s="202"/>
      <c r="H4" s="202"/>
      <c r="I4" s="202"/>
      <c r="J4" s="142"/>
    </row>
    <row r="5" spans="1:10" ht="58.5" customHeight="1">
      <c r="A5" s="5" t="s">
        <v>8</v>
      </c>
      <c r="B5" s="201" t="s">
        <v>360</v>
      </c>
      <c r="C5" s="202"/>
      <c r="D5" s="202"/>
      <c r="E5" s="202"/>
      <c r="F5" s="202"/>
      <c r="G5" s="202"/>
      <c r="H5" s="202"/>
      <c r="I5" s="202"/>
      <c r="J5" s="142"/>
    </row>
    <row r="6" spans="1:10" ht="68.25" customHeight="1">
      <c r="A6" s="133" t="s">
        <v>305</v>
      </c>
      <c r="B6" s="201" t="s">
        <v>361</v>
      </c>
      <c r="C6" s="202"/>
      <c r="D6" s="202"/>
      <c r="E6" s="202"/>
      <c r="F6" s="202"/>
      <c r="G6" s="202"/>
      <c r="H6" s="202"/>
      <c r="I6" s="202"/>
      <c r="J6" s="142"/>
    </row>
    <row r="7" spans="1:10" ht="56.25" customHeight="1">
      <c r="A7" s="135"/>
      <c r="B7" s="201" t="s">
        <v>362</v>
      </c>
      <c r="C7" s="202"/>
      <c r="D7" s="202"/>
      <c r="E7" s="202"/>
      <c r="F7" s="202"/>
      <c r="G7" s="202"/>
      <c r="H7" s="202"/>
      <c r="I7" s="202"/>
      <c r="J7" s="142"/>
    </row>
    <row r="8" spans="1:10" ht="47.25" customHeight="1">
      <c r="A8" s="5" t="s">
        <v>306</v>
      </c>
      <c r="B8" s="191" t="s">
        <v>736</v>
      </c>
      <c r="C8" s="192"/>
      <c r="D8" s="192"/>
      <c r="E8" s="192"/>
      <c r="F8" s="192"/>
      <c r="G8" s="192"/>
      <c r="H8" s="192"/>
      <c r="I8" s="192"/>
      <c r="J8" s="193"/>
    </row>
    <row r="9" spans="1:10" ht="39.75" customHeight="1">
      <c r="A9" s="138" t="s">
        <v>307</v>
      </c>
      <c r="B9" s="191" t="s">
        <v>13</v>
      </c>
      <c r="C9" s="192"/>
      <c r="D9" s="192"/>
      <c r="E9" s="192"/>
      <c r="F9" s="192"/>
      <c r="G9" s="192"/>
      <c r="H9" s="192"/>
      <c r="I9" s="192"/>
      <c r="J9" s="193"/>
    </row>
    <row r="10" spans="1:10" ht="27" customHeight="1">
      <c r="A10" s="138"/>
      <c r="B10" s="22" t="s">
        <v>14</v>
      </c>
      <c r="C10" s="19" t="s">
        <v>308</v>
      </c>
      <c r="D10" s="19" t="s">
        <v>309</v>
      </c>
      <c r="E10" s="19" t="s">
        <v>310</v>
      </c>
      <c r="F10" s="19" t="s">
        <v>311</v>
      </c>
      <c r="G10" s="19" t="s">
        <v>312</v>
      </c>
      <c r="H10" s="19" t="s">
        <v>313</v>
      </c>
      <c r="I10" s="19" t="s">
        <v>44</v>
      </c>
      <c r="J10" s="19" t="s">
        <v>45</v>
      </c>
    </row>
    <row r="11" spans="1:10" ht="34.5" customHeight="1">
      <c r="A11" s="5" t="s">
        <v>314</v>
      </c>
      <c r="B11" s="20">
        <f>B12+B13</f>
        <v>120248.1</v>
      </c>
      <c r="C11" s="20">
        <f t="shared" ref="C11:J11" si="0">C12+C13</f>
        <v>25094.400000000001</v>
      </c>
      <c r="D11" s="20">
        <f t="shared" si="0"/>
        <v>29634.9</v>
      </c>
      <c r="E11" s="20">
        <f t="shared" si="0"/>
        <v>48515.3</v>
      </c>
      <c r="F11" s="20">
        <f t="shared" si="0"/>
        <v>0</v>
      </c>
      <c r="G11" s="20">
        <f t="shared" si="0"/>
        <v>0</v>
      </c>
      <c r="H11" s="20">
        <f t="shared" si="0"/>
        <v>0</v>
      </c>
      <c r="I11" s="20">
        <f t="shared" si="0"/>
        <v>17003.5</v>
      </c>
      <c r="J11" s="20">
        <f t="shared" si="0"/>
        <v>0</v>
      </c>
    </row>
    <row r="12" spans="1:10" ht="78.75" customHeight="1">
      <c r="A12" s="5" t="s">
        <v>315</v>
      </c>
      <c r="B12" s="20">
        <f>C12+D12+E12+F12+G12+H12+I12+J12</f>
        <v>40797.4</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0</v>
      </c>
      <c r="I12" s="21">
        <f>'Приложение №18 (ПП6)'!M10</f>
        <v>17003.5</v>
      </c>
      <c r="J12" s="21">
        <f>'Приложение №18 (ПП6)'!N10</f>
        <v>0</v>
      </c>
    </row>
    <row r="13" spans="1:10" ht="47.25" customHeight="1">
      <c r="A13" s="5" t="s">
        <v>18</v>
      </c>
      <c r="B13" s="20">
        <f>C13+D13+E13+F13+G13+H13+I13+J13</f>
        <v>79450.700000000012</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0</v>
      </c>
      <c r="I13" s="21">
        <f>'Приложение №18 (ПП6)'!M11</f>
        <v>0</v>
      </c>
      <c r="J13" s="21">
        <f>'Приложение №18 (ПП6)'!N11</f>
        <v>0</v>
      </c>
    </row>
    <row r="14" spans="1:10" ht="69" customHeight="1">
      <c r="A14" s="214" t="s">
        <v>316</v>
      </c>
      <c r="B14" s="136" t="s">
        <v>363</v>
      </c>
      <c r="C14" s="136"/>
      <c r="D14" s="136"/>
      <c r="E14" s="136"/>
      <c r="F14" s="136"/>
      <c r="G14" s="136"/>
      <c r="H14" s="136"/>
      <c r="I14" s="136"/>
      <c r="J14" s="136"/>
    </row>
    <row r="15" spans="1:10" ht="36" customHeight="1">
      <c r="A15" s="214"/>
      <c r="B15" s="136" t="s">
        <v>364</v>
      </c>
      <c r="C15" s="136"/>
      <c r="D15" s="136"/>
      <c r="E15" s="136"/>
      <c r="F15" s="136"/>
      <c r="G15" s="136"/>
      <c r="H15" s="136"/>
      <c r="I15" s="136"/>
      <c r="J15" s="136"/>
    </row>
    <row r="16" spans="1:10" ht="37.5" customHeight="1">
      <c r="A16" s="214"/>
      <c r="B16" s="136" t="s">
        <v>365</v>
      </c>
      <c r="C16" s="136"/>
      <c r="D16" s="136"/>
      <c r="E16" s="136"/>
      <c r="F16" s="136"/>
      <c r="G16" s="136"/>
      <c r="H16" s="136"/>
      <c r="I16" s="136"/>
      <c r="J16" s="136"/>
    </row>
  </sheetData>
  <mergeCells count="15">
    <mergeCell ref="A14:A16"/>
    <mergeCell ref="B14:J14"/>
    <mergeCell ref="B15:J15"/>
    <mergeCell ref="B16:J16"/>
    <mergeCell ref="B8:J8"/>
    <mergeCell ref="B9:J9"/>
    <mergeCell ref="A9:A10"/>
    <mergeCell ref="A6:A7"/>
    <mergeCell ref="A1:H1"/>
    <mergeCell ref="B2:J2"/>
    <mergeCell ref="B3:J3"/>
    <mergeCell ref="B4:J4"/>
    <mergeCell ref="B5:J5"/>
    <mergeCell ref="B6:J6"/>
    <mergeCell ref="B7:J7"/>
  </mergeCells>
  <printOptions horizontalCentered="1"/>
  <pageMargins left="0.39370078740157483" right="0.39370078740157483" top="0.39370078740157483" bottom="0.39370078740157483" header="0.31496062992125984" footer="0.31496062992125984"/>
  <pageSetup paperSize="9" scale="84" fitToHeight="0" orientation="portrait" horizontalDpi="4294967295" verticalDpi="4294967295" r:id="rId1"/>
</worksheet>
</file>

<file path=xl/worksheets/sheet9.xml><?xml version="1.0" encoding="utf-8"?>
<worksheet xmlns="http://schemas.openxmlformats.org/spreadsheetml/2006/main" xmlns:r="http://schemas.openxmlformats.org/officeDocument/2006/relationships">
  <sheetPr>
    <pageSetUpPr fitToPage="1"/>
  </sheetPr>
  <dimension ref="A1:J22"/>
  <sheetViews>
    <sheetView zoomScale="110" zoomScaleNormal="110" workbookViewId="0">
      <selection activeCell="C23" sqref="C23"/>
    </sheetView>
  </sheetViews>
  <sheetFormatPr defaultRowHeight="14.25"/>
  <cols>
    <col min="1" max="1" width="18.5" customWidth="1"/>
    <col min="2" max="2" width="14" customWidth="1"/>
    <col min="3" max="7" width="7.875" bestFit="1" customWidth="1"/>
    <col min="8" max="10" width="7.5" bestFit="1" customWidth="1"/>
  </cols>
  <sheetData>
    <row r="1" spans="1:10" ht="32.25" customHeight="1">
      <c r="A1" s="213" t="s">
        <v>298</v>
      </c>
      <c r="B1" s="213"/>
      <c r="C1" s="213"/>
      <c r="D1" s="213"/>
      <c r="E1" s="213"/>
      <c r="F1" s="213"/>
      <c r="G1" s="213"/>
      <c r="H1" s="213"/>
      <c r="I1" s="213"/>
      <c r="J1" s="213"/>
    </row>
    <row r="2" spans="1:10" ht="33.950000000000003" customHeight="1">
      <c r="A2" s="14" t="s">
        <v>299</v>
      </c>
      <c r="B2" s="180" t="s">
        <v>68</v>
      </c>
      <c r="C2" s="180"/>
      <c r="D2" s="180"/>
      <c r="E2" s="180"/>
      <c r="F2" s="180"/>
      <c r="G2" s="180"/>
      <c r="H2" s="180"/>
      <c r="I2" s="180"/>
      <c r="J2" s="180"/>
    </row>
    <row r="3" spans="1:10" ht="91.5" customHeight="1">
      <c r="A3" s="5" t="s">
        <v>300</v>
      </c>
      <c r="B3" s="216" t="s">
        <v>366</v>
      </c>
      <c r="C3" s="216"/>
      <c r="D3" s="216"/>
      <c r="E3" s="216"/>
      <c r="F3" s="216"/>
      <c r="G3" s="216"/>
      <c r="H3" s="216"/>
      <c r="I3" s="216"/>
      <c r="J3" s="216"/>
    </row>
    <row r="4" spans="1:10" ht="47.45" customHeight="1">
      <c r="A4" s="5" t="s">
        <v>302</v>
      </c>
      <c r="B4" s="138" t="s">
        <v>303</v>
      </c>
      <c r="C4" s="138"/>
      <c r="D4" s="138"/>
      <c r="E4" s="138"/>
      <c r="F4" s="138"/>
      <c r="G4" s="138"/>
      <c r="H4" s="138"/>
      <c r="I4" s="138"/>
      <c r="J4" s="138"/>
    </row>
    <row r="5" spans="1:10" ht="47.1" customHeight="1">
      <c r="A5" s="29" t="s">
        <v>8</v>
      </c>
      <c r="B5" s="215" t="s">
        <v>360</v>
      </c>
      <c r="C5" s="215"/>
      <c r="D5" s="215"/>
      <c r="E5" s="215"/>
      <c r="F5" s="215"/>
      <c r="G5" s="215"/>
      <c r="H5" s="215"/>
      <c r="I5" s="215"/>
      <c r="J5" s="215"/>
    </row>
    <row r="6" spans="1:10" ht="21.75" customHeight="1">
      <c r="A6" s="138" t="s">
        <v>305</v>
      </c>
      <c r="B6" s="216" t="s">
        <v>369</v>
      </c>
      <c r="C6" s="216"/>
      <c r="D6" s="216"/>
      <c r="E6" s="216"/>
      <c r="F6" s="216"/>
      <c r="G6" s="216"/>
      <c r="H6" s="216"/>
      <c r="I6" s="216"/>
      <c r="J6" s="216"/>
    </row>
    <row r="7" spans="1:10" ht="33" customHeight="1">
      <c r="A7" s="138"/>
      <c r="B7" s="136" t="s">
        <v>368</v>
      </c>
      <c r="C7" s="136"/>
      <c r="D7" s="136"/>
      <c r="E7" s="136"/>
      <c r="F7" s="136"/>
      <c r="G7" s="136"/>
      <c r="H7" s="136"/>
      <c r="I7" s="136"/>
      <c r="J7" s="136"/>
    </row>
    <row r="8" spans="1:10" ht="15" customHeight="1">
      <c r="A8" s="138"/>
      <c r="B8" s="217" t="s">
        <v>371</v>
      </c>
      <c r="C8" s="217"/>
      <c r="D8" s="217"/>
      <c r="E8" s="217"/>
      <c r="F8" s="217"/>
      <c r="G8" s="217"/>
      <c r="H8" s="217"/>
      <c r="I8" s="217"/>
      <c r="J8" s="217"/>
    </row>
    <row r="9" spans="1:10" ht="15" customHeight="1">
      <c r="A9" s="138"/>
      <c r="B9" s="217" t="s">
        <v>370</v>
      </c>
      <c r="C9" s="217"/>
      <c r="D9" s="217"/>
      <c r="E9" s="217"/>
      <c r="F9" s="217"/>
      <c r="G9" s="217"/>
      <c r="H9" s="217"/>
      <c r="I9" s="217"/>
      <c r="J9" s="217"/>
    </row>
    <row r="10" spans="1:10" ht="15" customHeight="1">
      <c r="A10" s="138"/>
      <c r="B10" s="217" t="s">
        <v>372</v>
      </c>
      <c r="C10" s="217"/>
      <c r="D10" s="217"/>
      <c r="E10" s="217"/>
      <c r="F10" s="217"/>
      <c r="G10" s="217"/>
      <c r="H10" s="217"/>
      <c r="I10" s="217"/>
      <c r="J10" s="217"/>
    </row>
    <row r="11" spans="1:10" ht="15" customHeight="1">
      <c r="A11" s="138"/>
      <c r="B11" s="217" t="s">
        <v>181</v>
      </c>
      <c r="C11" s="217"/>
      <c r="D11" s="217"/>
      <c r="E11" s="217"/>
      <c r="F11" s="217"/>
      <c r="G11" s="217"/>
      <c r="H11" s="217"/>
      <c r="I11" s="217"/>
      <c r="J11" s="217"/>
    </row>
    <row r="12" spans="1:10" ht="15" customHeight="1">
      <c r="A12" s="138"/>
      <c r="B12" s="217" t="s">
        <v>373</v>
      </c>
      <c r="C12" s="217"/>
      <c r="D12" s="217"/>
      <c r="E12" s="217"/>
      <c r="F12" s="217"/>
      <c r="G12" s="217"/>
      <c r="H12" s="217"/>
      <c r="I12" s="217"/>
      <c r="J12" s="217"/>
    </row>
    <row r="13" spans="1:10" ht="15" customHeight="1">
      <c r="A13" s="138"/>
      <c r="B13" s="217" t="s">
        <v>374</v>
      </c>
      <c r="C13" s="217"/>
      <c r="D13" s="217"/>
      <c r="E13" s="217"/>
      <c r="F13" s="217"/>
      <c r="G13" s="217"/>
      <c r="H13" s="217"/>
      <c r="I13" s="217"/>
      <c r="J13" s="217"/>
    </row>
    <row r="14" spans="1:10" ht="30.95" customHeight="1">
      <c r="A14" s="29" t="s">
        <v>306</v>
      </c>
      <c r="B14" s="141" t="s">
        <v>367</v>
      </c>
      <c r="C14" s="141"/>
      <c r="D14" s="141"/>
      <c r="E14" s="141"/>
      <c r="F14" s="141"/>
      <c r="G14" s="141"/>
      <c r="H14" s="141"/>
      <c r="I14" s="141"/>
      <c r="J14" s="141"/>
    </row>
    <row r="15" spans="1:10" ht="51" customHeight="1">
      <c r="A15" s="218" t="s">
        <v>307</v>
      </c>
      <c r="B15" s="191" t="s">
        <v>13</v>
      </c>
      <c r="C15" s="192"/>
      <c r="D15" s="192"/>
      <c r="E15" s="192"/>
      <c r="F15" s="192"/>
      <c r="G15" s="192"/>
      <c r="H15" s="192"/>
      <c r="I15" s="192"/>
      <c r="J15" s="193"/>
    </row>
    <row r="16" spans="1:10" ht="29.1" customHeight="1">
      <c r="A16" s="219"/>
      <c r="B16" s="22" t="s">
        <v>14</v>
      </c>
      <c r="C16" s="19" t="s">
        <v>309</v>
      </c>
      <c r="D16" s="19" t="s">
        <v>310</v>
      </c>
      <c r="E16" s="19" t="s">
        <v>311</v>
      </c>
      <c r="F16" s="19" t="s">
        <v>312</v>
      </c>
      <c r="G16" s="19" t="s">
        <v>313</v>
      </c>
      <c r="H16" s="19" t="s">
        <v>44</v>
      </c>
      <c r="I16" s="19" t="s">
        <v>45</v>
      </c>
      <c r="J16" s="19" t="s">
        <v>46</v>
      </c>
    </row>
    <row r="17" spans="1:10" ht="28.5" customHeight="1">
      <c r="A17" s="5" t="s">
        <v>314</v>
      </c>
      <c r="B17" s="20">
        <f>B18+B19+B20</f>
        <v>238707.19999999998</v>
      </c>
      <c r="C17" s="20">
        <f>C18+C19+C20</f>
        <v>52700</v>
      </c>
      <c r="D17" s="20">
        <f t="shared" ref="D17:J17" si="0">D18+D19+D20</f>
        <v>28700</v>
      </c>
      <c r="E17" s="20">
        <f t="shared" si="0"/>
        <v>49685</v>
      </c>
      <c r="F17" s="20">
        <f t="shared" si="0"/>
        <v>37005.5</v>
      </c>
      <c r="G17" s="20">
        <f t="shared" si="0"/>
        <v>65216.7</v>
      </c>
      <c r="H17" s="20">
        <f t="shared" si="0"/>
        <v>2700</v>
      </c>
      <c r="I17" s="20">
        <f t="shared" si="0"/>
        <v>2700</v>
      </c>
      <c r="J17" s="20">
        <f t="shared" si="0"/>
        <v>0</v>
      </c>
    </row>
    <row r="18" spans="1:10" ht="77.45" customHeight="1">
      <c r="A18" s="29" t="s">
        <v>315</v>
      </c>
      <c r="B18" s="20">
        <f>C18+D18+E18+F18+G18+H18+I18+J18</f>
        <v>25481.200000000001</v>
      </c>
      <c r="C18" s="21">
        <f>'Приложение №19 (ПП7)'!G10</f>
        <v>2700</v>
      </c>
      <c r="D18" s="21">
        <f>'Приложение №19 (ПП7)'!H10</f>
        <v>2700</v>
      </c>
      <c r="E18" s="21">
        <f>'Приложение №19 (ПП7)'!I10</f>
        <v>3685</v>
      </c>
      <c r="F18" s="21">
        <f>'Приложение №19 (ПП7)'!J10</f>
        <v>6429.5</v>
      </c>
      <c r="G18" s="21">
        <f>'Приложение №19 (ПП7)'!K10</f>
        <v>4566.7</v>
      </c>
      <c r="H18" s="21">
        <f>'Приложение №19 (ПП7)'!L10</f>
        <v>2700</v>
      </c>
      <c r="I18" s="21">
        <f>'Приложение №19 (ПП7)'!M10</f>
        <v>2700</v>
      </c>
      <c r="J18" s="21">
        <f>'Приложение №19 (ПП7)'!N10</f>
        <v>0</v>
      </c>
    </row>
    <row r="19" spans="1:10" ht="47.45" customHeight="1">
      <c r="A19" s="29" t="s">
        <v>17</v>
      </c>
      <c r="B19" s="20">
        <f t="shared" ref="B19:B20" si="1">C19+D19+E19+F19+G19+H19+I19+J19</f>
        <v>51729.7</v>
      </c>
      <c r="C19" s="21">
        <f>'Приложение №19 (ПП7)'!G12</f>
        <v>15500</v>
      </c>
      <c r="D19" s="21">
        <f>'Приложение №19 (ПП7)'!H12</f>
        <v>6058</v>
      </c>
      <c r="E19" s="21">
        <f>'Приложение №19 (ПП7)'!I12</f>
        <v>16192</v>
      </c>
      <c r="F19" s="21">
        <f>'Приложение №19 (ПП7)'!J12</f>
        <v>4583.7</v>
      </c>
      <c r="G19" s="21">
        <f>'Приложение №19 (ПП7)'!K12</f>
        <v>9396</v>
      </c>
      <c r="H19" s="21">
        <f>'Приложение №19 (ПП7)'!L12</f>
        <v>0</v>
      </c>
      <c r="I19" s="21">
        <f>'Приложение №19 (ПП7)'!M12</f>
        <v>0</v>
      </c>
      <c r="J19" s="21">
        <f>'Приложение №19 (ПП7)'!N12</f>
        <v>0</v>
      </c>
    </row>
    <row r="20" spans="1:10" ht="45.95" customHeight="1">
      <c r="A20" s="29" t="s">
        <v>18</v>
      </c>
      <c r="B20" s="20">
        <f t="shared" si="1"/>
        <v>161496.29999999999</v>
      </c>
      <c r="C20" s="21">
        <f>'Приложение №19 (ПП7)'!G11</f>
        <v>34500</v>
      </c>
      <c r="D20" s="21">
        <f>'Приложение №19 (ПП7)'!H11</f>
        <v>19942</v>
      </c>
      <c r="E20" s="21">
        <f>'Приложение №19 (ПП7)'!I11</f>
        <v>29808</v>
      </c>
      <c r="F20" s="21">
        <f>'Приложение №19 (ПП7)'!J11</f>
        <v>25992.3</v>
      </c>
      <c r="G20" s="21">
        <f>'Приложение №19 (ПП7)'!K11</f>
        <v>51254</v>
      </c>
      <c r="H20" s="21">
        <f>'Приложение №19 (ПП7)'!L11</f>
        <v>0</v>
      </c>
      <c r="I20" s="21">
        <f>'Приложение №19 (ПП7)'!M11</f>
        <v>0</v>
      </c>
      <c r="J20" s="21">
        <f>'Приложение №19 (ПП7)'!N11</f>
        <v>0</v>
      </c>
    </row>
    <row r="21" spans="1:10" ht="33" customHeight="1">
      <c r="A21" s="218" t="s">
        <v>316</v>
      </c>
      <c r="B21" s="138" t="s">
        <v>375</v>
      </c>
      <c r="C21" s="138"/>
      <c r="D21" s="138"/>
      <c r="E21" s="138"/>
      <c r="F21" s="138"/>
      <c r="G21" s="138"/>
      <c r="H21" s="138"/>
      <c r="I21" s="138"/>
      <c r="J21" s="138"/>
    </row>
    <row r="22" spans="1:10" ht="33.6" customHeight="1">
      <c r="A22" s="219"/>
      <c r="B22" s="138" t="s">
        <v>376</v>
      </c>
      <c r="C22" s="138"/>
      <c r="D22" s="138"/>
      <c r="E22" s="138"/>
      <c r="F22" s="138"/>
      <c r="G22" s="138"/>
      <c r="H22" s="138"/>
      <c r="I22" s="138"/>
      <c r="J22" s="138"/>
    </row>
  </sheetData>
  <mergeCells count="20">
    <mergeCell ref="B14:J14"/>
    <mergeCell ref="A15:A16"/>
    <mergeCell ref="B15:J15"/>
    <mergeCell ref="A21:A22"/>
    <mergeCell ref="B21:J21"/>
    <mergeCell ref="B22:J22"/>
    <mergeCell ref="B5:J5"/>
    <mergeCell ref="A6:A13"/>
    <mergeCell ref="B6:J6"/>
    <mergeCell ref="B7:J7"/>
    <mergeCell ref="A1:J1"/>
    <mergeCell ref="B8:J8"/>
    <mergeCell ref="B9:J9"/>
    <mergeCell ref="B10:J10"/>
    <mergeCell ref="B11:J11"/>
    <mergeCell ref="B12:J12"/>
    <mergeCell ref="B13:J13"/>
    <mergeCell ref="B2:J2"/>
    <mergeCell ref="B3:J3"/>
    <mergeCell ref="B4:J4"/>
  </mergeCells>
  <printOptions horizontalCentered="1"/>
  <pageMargins left="0.39370078740157483" right="0.39370078740157483" top="0.39370078740157483" bottom="0.39370078740157483" header="0.31496062992125984" footer="0.31496062992125984"/>
  <pageSetup paperSize="9" fitToHeight="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2</vt:i4>
      </vt:variant>
    </vt:vector>
  </HeadingPairs>
  <TitlesOfParts>
    <vt:vector size="38"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'Цели, задачи, хар., реализ МП'!Область_печати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2021-08-17T13:27:12Z</dcterms:modified>
</cp:coreProperties>
</file>