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0" windowWidth="20115" windowHeight="7095"/>
  </bookViews>
  <sheets>
    <sheet name="Паспорт культура" sheetId="5" r:id="rId1"/>
    <sheet name="Прил1 культура" sheetId="4" r:id="rId2"/>
    <sheet name="Прил2 культура" sheetId="1" r:id="rId3"/>
  </sheets>
  <definedNames>
    <definedName name="_xlnm.Print_Titles" localSheetId="2">'Прил2 культура'!$10:$16</definedName>
  </definedNames>
  <calcPr calcId="145621"/>
</workbook>
</file>

<file path=xl/calcChain.xml><?xml version="1.0" encoding="utf-8"?>
<calcChain xmlns="http://schemas.openxmlformats.org/spreadsheetml/2006/main">
  <c r="N35" i="5" l="1"/>
  <c r="N34" i="5"/>
  <c r="N33" i="5"/>
  <c r="O33" i="5" s="1"/>
  <c r="N32" i="5"/>
  <c r="O32" i="5" s="1"/>
  <c r="N31" i="5"/>
  <c r="O34" i="5"/>
  <c r="O35" i="5"/>
  <c r="Q25" i="1"/>
  <c r="P25" i="1"/>
  <c r="Q90" i="1"/>
  <c r="G95" i="1"/>
  <c r="G23" i="1"/>
  <c r="N29" i="5" l="1"/>
  <c r="G94" i="1" l="1"/>
  <c r="G93" i="1"/>
  <c r="G92" i="1"/>
  <c r="G91" i="1"/>
  <c r="G89" i="1"/>
  <c r="G88" i="1"/>
  <c r="G87" i="1"/>
  <c r="G86" i="1"/>
  <c r="G85" i="1"/>
  <c r="Q85" i="1"/>
  <c r="Q86" i="1"/>
  <c r="Q87" i="1"/>
  <c r="Q84" i="1" s="1"/>
  <c r="Q88" i="1"/>
  <c r="Q89" i="1"/>
  <c r="G83" i="1"/>
  <c r="G82" i="1"/>
  <c r="G81" i="1"/>
  <c r="G80" i="1"/>
  <c r="G79" i="1"/>
  <c r="Q78" i="1"/>
  <c r="G77" i="1"/>
  <c r="G76" i="1"/>
  <c r="G75" i="1"/>
  <c r="G74" i="1"/>
  <c r="G73" i="1"/>
  <c r="Q73" i="1"/>
  <c r="Q74" i="1"/>
  <c r="Q75" i="1"/>
  <c r="Q76" i="1"/>
  <c r="Q77" i="1"/>
  <c r="Q72" i="1"/>
  <c r="G71" i="1"/>
  <c r="G70" i="1"/>
  <c r="G69" i="1"/>
  <c r="G68" i="1"/>
  <c r="G67" i="1"/>
  <c r="Q66" i="1"/>
  <c r="G65" i="1"/>
  <c r="G64" i="1"/>
  <c r="G63" i="1"/>
  <c r="G62" i="1"/>
  <c r="G61" i="1"/>
  <c r="Q60" i="1"/>
  <c r="G59" i="1"/>
  <c r="G58" i="1"/>
  <c r="G57" i="1"/>
  <c r="G56" i="1"/>
  <c r="G55" i="1"/>
  <c r="Q54" i="1"/>
  <c r="G53" i="1"/>
  <c r="G49" i="1"/>
  <c r="G52" i="1"/>
  <c r="G51" i="1"/>
  <c r="G50" i="1"/>
  <c r="Q48" i="1"/>
  <c r="G47" i="1"/>
  <c r="G45" i="1"/>
  <c r="G44" i="1"/>
  <c r="Q43" i="1"/>
  <c r="Q44" i="1"/>
  <c r="Q45" i="1"/>
  <c r="Q42" i="1" s="1"/>
  <c r="Q46" i="1"/>
  <c r="Q47" i="1"/>
  <c r="G41" i="1"/>
  <c r="G40" i="1"/>
  <c r="G39" i="1"/>
  <c r="G38" i="1"/>
  <c r="G37" i="1"/>
  <c r="Q36" i="1"/>
  <c r="Q31" i="1"/>
  <c r="Q32" i="1"/>
  <c r="Q33" i="1"/>
  <c r="Q34" i="1"/>
  <c r="Q35" i="1"/>
  <c r="G35" i="1" s="1"/>
  <c r="F30" i="1"/>
  <c r="G34" i="1"/>
  <c r="G33" i="1"/>
  <c r="G32" i="1"/>
  <c r="G29" i="1"/>
  <c r="G28" i="1"/>
  <c r="G27" i="1"/>
  <c r="G26" i="1"/>
  <c r="G25" i="1"/>
  <c r="Q24" i="1"/>
  <c r="G20" i="1"/>
  <c r="G21" i="1"/>
  <c r="G22" i="1"/>
  <c r="Q19" i="1"/>
  <c r="Q18" i="1" s="1"/>
  <c r="Q20" i="1"/>
  <c r="Q21" i="1"/>
  <c r="Q22" i="1"/>
  <c r="Q23" i="1"/>
  <c r="Q30" i="1" l="1"/>
  <c r="D25" i="4" l="1"/>
  <c r="P90" i="1"/>
  <c r="O90" i="1"/>
  <c r="N90" i="1"/>
  <c r="M90" i="1"/>
  <c r="L90" i="1"/>
  <c r="K90" i="1"/>
  <c r="J90" i="1"/>
  <c r="I90" i="1"/>
  <c r="H90" i="1"/>
  <c r="F90" i="1"/>
  <c r="P89" i="1"/>
  <c r="O89" i="1"/>
  <c r="N89" i="1"/>
  <c r="M89" i="1"/>
  <c r="L89" i="1"/>
  <c r="K89" i="1"/>
  <c r="J89" i="1"/>
  <c r="I89" i="1"/>
  <c r="H89" i="1"/>
  <c r="F89" i="1"/>
  <c r="P88" i="1"/>
  <c r="O88" i="1"/>
  <c r="N88" i="1"/>
  <c r="M88" i="1"/>
  <c r="L88" i="1"/>
  <c r="K88" i="1"/>
  <c r="J88" i="1"/>
  <c r="I88" i="1"/>
  <c r="H88" i="1"/>
  <c r="F88" i="1"/>
  <c r="P87" i="1"/>
  <c r="O87" i="1"/>
  <c r="N87" i="1"/>
  <c r="M87" i="1"/>
  <c r="L87" i="1"/>
  <c r="K87" i="1"/>
  <c r="J87" i="1"/>
  <c r="I87" i="1"/>
  <c r="H87" i="1"/>
  <c r="F87" i="1"/>
  <c r="P86" i="1"/>
  <c r="O86" i="1"/>
  <c r="N86" i="1"/>
  <c r="M86" i="1"/>
  <c r="L86" i="1"/>
  <c r="K86" i="1"/>
  <c r="J86" i="1"/>
  <c r="I86" i="1"/>
  <c r="H86" i="1"/>
  <c r="F86" i="1"/>
  <c r="P85" i="1"/>
  <c r="O85" i="1"/>
  <c r="N85" i="1"/>
  <c r="M85" i="1"/>
  <c r="L85" i="1"/>
  <c r="K85" i="1"/>
  <c r="J85" i="1"/>
  <c r="I85" i="1"/>
  <c r="H85" i="1"/>
  <c r="F85" i="1"/>
  <c r="M84" i="1"/>
  <c r="O84" i="1" l="1"/>
  <c r="I84" i="1"/>
  <c r="J84" i="1"/>
  <c r="L84" i="1"/>
  <c r="P84" i="1"/>
  <c r="G90" i="1"/>
  <c r="N84" i="1"/>
  <c r="F84" i="1"/>
  <c r="K84" i="1"/>
  <c r="H84" i="1"/>
  <c r="F19" i="1"/>
  <c r="O24" i="1"/>
  <c r="O78" i="1"/>
  <c r="O77" i="1"/>
  <c r="O76" i="1"/>
  <c r="O75" i="1"/>
  <c r="O74" i="1"/>
  <c r="O73" i="1"/>
  <c r="O72" i="1" s="1"/>
  <c r="O66" i="1"/>
  <c r="O60" i="1"/>
  <c r="O54" i="1"/>
  <c r="O48" i="1"/>
  <c r="O47" i="1"/>
  <c r="O46" i="1"/>
  <c r="O45" i="1"/>
  <c r="O44" i="1"/>
  <c r="O43" i="1"/>
  <c r="O36" i="1"/>
  <c r="O35" i="1"/>
  <c r="O34" i="1"/>
  <c r="O33" i="1"/>
  <c r="O32" i="1"/>
  <c r="O31" i="1"/>
  <c r="O30" i="1" s="1"/>
  <c r="O23" i="1"/>
  <c r="O22" i="1"/>
  <c r="O21" i="1"/>
  <c r="O20" i="1"/>
  <c r="O19" i="1"/>
  <c r="M25" i="1"/>
  <c r="L33" i="5" l="1"/>
  <c r="E25" i="4"/>
  <c r="O18" i="1"/>
  <c r="L31" i="5"/>
  <c r="O31" i="5" s="1"/>
  <c r="L35" i="5"/>
  <c r="L32" i="5"/>
  <c r="O42" i="1"/>
  <c r="L34" i="5"/>
  <c r="G84" i="1"/>
  <c r="M70" i="1"/>
  <c r="L29" i="5" l="1"/>
  <c r="P19" i="1"/>
  <c r="G19" i="1" s="1"/>
  <c r="G18" i="1" s="1"/>
  <c r="P20" i="1"/>
  <c r="P21" i="1"/>
  <c r="P22" i="1"/>
  <c r="P23" i="1"/>
  <c r="P31" i="1"/>
  <c r="G31" i="1" s="1"/>
  <c r="P32" i="1"/>
  <c r="P33" i="1"/>
  <c r="P34" i="1"/>
  <c r="P35" i="1"/>
  <c r="P43" i="1"/>
  <c r="G43" i="1" s="1"/>
  <c r="P44" i="1"/>
  <c r="P45" i="1"/>
  <c r="P46" i="1"/>
  <c r="G46" i="1" s="1"/>
  <c r="P47" i="1"/>
  <c r="P77" i="1"/>
  <c r="P73" i="1"/>
  <c r="P72" i="1" s="1"/>
  <c r="P74" i="1"/>
  <c r="P75" i="1"/>
  <c r="P76" i="1"/>
  <c r="N73" i="1"/>
  <c r="P78" i="1"/>
  <c r="H66" i="1"/>
  <c r="P66" i="1"/>
  <c r="P60" i="1"/>
  <c r="P54" i="1"/>
  <c r="P48" i="1"/>
  <c r="P36" i="1"/>
  <c r="P24" i="1"/>
  <c r="G42" i="1" l="1"/>
  <c r="M33" i="5"/>
  <c r="M32" i="5"/>
  <c r="M35" i="5"/>
  <c r="M34" i="5"/>
  <c r="P30" i="1"/>
  <c r="M31" i="5"/>
  <c r="P18" i="1"/>
  <c r="P42" i="1"/>
  <c r="M29" i="5" l="1"/>
  <c r="F74" i="1"/>
  <c r="F75" i="1"/>
  <c r="F76" i="1"/>
  <c r="F77" i="1"/>
  <c r="F73" i="1"/>
  <c r="H74" i="1"/>
  <c r="I74" i="1"/>
  <c r="J74" i="1"/>
  <c r="K74" i="1"/>
  <c r="L74" i="1"/>
  <c r="M74" i="1"/>
  <c r="N74" i="1"/>
  <c r="H75" i="1"/>
  <c r="I75" i="1"/>
  <c r="J75" i="1"/>
  <c r="K75" i="1"/>
  <c r="L75" i="1"/>
  <c r="M75" i="1"/>
  <c r="N75" i="1"/>
  <c r="H76" i="1"/>
  <c r="I76" i="1"/>
  <c r="J76" i="1"/>
  <c r="K76" i="1"/>
  <c r="L76" i="1"/>
  <c r="M76" i="1"/>
  <c r="N76" i="1"/>
  <c r="H77" i="1"/>
  <c r="I77" i="1"/>
  <c r="J77" i="1"/>
  <c r="K77" i="1"/>
  <c r="L77" i="1"/>
  <c r="M77" i="1"/>
  <c r="N77" i="1"/>
  <c r="I73" i="1"/>
  <c r="J73" i="1"/>
  <c r="K73" i="1"/>
  <c r="L73" i="1"/>
  <c r="M73" i="1"/>
  <c r="H73" i="1"/>
  <c r="N78" i="1"/>
  <c r="M78" i="1"/>
  <c r="L78" i="1"/>
  <c r="K78" i="1"/>
  <c r="J78" i="1"/>
  <c r="I78" i="1"/>
  <c r="H78" i="1"/>
  <c r="F78" i="1"/>
  <c r="F72" i="1" l="1"/>
  <c r="N72" i="1"/>
  <c r="J72" i="1"/>
  <c r="L72" i="1"/>
  <c r="G72" i="1"/>
  <c r="D24" i="4" s="1"/>
  <c r="G78" i="1"/>
  <c r="K72" i="1"/>
  <c r="H72" i="1"/>
  <c r="M72" i="1"/>
  <c r="I72" i="1"/>
  <c r="F20" i="1" l="1"/>
  <c r="F21" i="1"/>
  <c r="F22" i="1"/>
  <c r="F23" i="1"/>
  <c r="H20" i="1"/>
  <c r="I20" i="1"/>
  <c r="J20" i="1"/>
  <c r="K20" i="1"/>
  <c r="L20" i="1"/>
  <c r="M20" i="1"/>
  <c r="N20" i="1"/>
  <c r="H21" i="1"/>
  <c r="I21" i="1"/>
  <c r="J21" i="1"/>
  <c r="K21" i="1"/>
  <c r="L21" i="1"/>
  <c r="M21" i="1"/>
  <c r="N21" i="1"/>
  <c r="H22" i="1"/>
  <c r="I22" i="1"/>
  <c r="J22" i="1"/>
  <c r="K22" i="1"/>
  <c r="L22" i="1"/>
  <c r="M22" i="1"/>
  <c r="N22" i="1"/>
  <c r="H23" i="1"/>
  <c r="I23" i="1"/>
  <c r="J23" i="1"/>
  <c r="K23" i="1"/>
  <c r="L23" i="1"/>
  <c r="M23" i="1"/>
  <c r="N23" i="1"/>
  <c r="I19" i="1"/>
  <c r="J19" i="1"/>
  <c r="K19" i="1"/>
  <c r="L19" i="1"/>
  <c r="M19" i="1"/>
  <c r="N19" i="1"/>
  <c r="H19" i="1"/>
  <c r="F24" i="1"/>
  <c r="H24" i="1"/>
  <c r="I24" i="1"/>
  <c r="J24" i="1"/>
  <c r="K24" i="1"/>
  <c r="L24" i="1"/>
  <c r="M24" i="1"/>
  <c r="N24" i="1"/>
  <c r="F32" i="1"/>
  <c r="F33" i="1"/>
  <c r="F34" i="1"/>
  <c r="F35" i="1"/>
  <c r="F31" i="1"/>
  <c r="H32" i="1"/>
  <c r="I32" i="1"/>
  <c r="J32" i="1"/>
  <c r="K32" i="1"/>
  <c r="L32" i="1"/>
  <c r="M32" i="1"/>
  <c r="N32" i="1"/>
  <c r="H33" i="1"/>
  <c r="I33" i="1"/>
  <c r="J33" i="1"/>
  <c r="K33" i="1"/>
  <c r="L33" i="1"/>
  <c r="M33" i="1"/>
  <c r="N33" i="1"/>
  <c r="H34" i="1"/>
  <c r="I34" i="1"/>
  <c r="J34" i="1"/>
  <c r="K34" i="1"/>
  <c r="L34" i="1"/>
  <c r="M34" i="1"/>
  <c r="N34" i="1"/>
  <c r="H35" i="1"/>
  <c r="I35" i="1"/>
  <c r="J35" i="1"/>
  <c r="K35" i="1"/>
  <c r="L35" i="1"/>
  <c r="M35" i="1"/>
  <c r="N35" i="1"/>
  <c r="I31" i="1"/>
  <c r="J31" i="1"/>
  <c r="K31" i="1"/>
  <c r="L31" i="1"/>
  <c r="M31" i="1"/>
  <c r="N31" i="1"/>
  <c r="H31" i="1"/>
  <c r="F36" i="1"/>
  <c r="H36" i="1"/>
  <c r="I36" i="1"/>
  <c r="J36" i="1"/>
  <c r="K36" i="1"/>
  <c r="L36" i="1"/>
  <c r="M36" i="1"/>
  <c r="N36" i="1"/>
  <c r="F44" i="1"/>
  <c r="F45" i="1"/>
  <c r="F46" i="1"/>
  <c r="F47" i="1"/>
  <c r="F43" i="1"/>
  <c r="H44" i="1"/>
  <c r="I44" i="1"/>
  <c r="J44" i="1"/>
  <c r="K44" i="1"/>
  <c r="L44" i="1"/>
  <c r="M44" i="1"/>
  <c r="N44" i="1"/>
  <c r="H45" i="1"/>
  <c r="I45" i="1"/>
  <c r="J45" i="1"/>
  <c r="K45" i="1"/>
  <c r="L45" i="1"/>
  <c r="M45" i="1"/>
  <c r="N45" i="1"/>
  <c r="H46" i="1"/>
  <c r="I46" i="1"/>
  <c r="J46" i="1"/>
  <c r="K46" i="1"/>
  <c r="L46" i="1"/>
  <c r="M46" i="1"/>
  <c r="N46" i="1"/>
  <c r="H47" i="1"/>
  <c r="I47" i="1"/>
  <c r="J47" i="1"/>
  <c r="K47" i="1"/>
  <c r="L47" i="1"/>
  <c r="M47" i="1"/>
  <c r="N47" i="1"/>
  <c r="I43" i="1"/>
  <c r="J43" i="1"/>
  <c r="K43" i="1"/>
  <c r="L43" i="1"/>
  <c r="M43" i="1"/>
  <c r="N43" i="1"/>
  <c r="H43" i="1"/>
  <c r="G48" i="1"/>
  <c r="H48" i="1"/>
  <c r="I48" i="1"/>
  <c r="J48" i="1"/>
  <c r="K48" i="1"/>
  <c r="L48" i="1"/>
  <c r="M48" i="1"/>
  <c r="N48" i="1"/>
  <c r="F48" i="1"/>
  <c r="H54" i="1"/>
  <c r="I54" i="1"/>
  <c r="J54" i="1"/>
  <c r="K54" i="1"/>
  <c r="L54" i="1"/>
  <c r="M54" i="1"/>
  <c r="N54" i="1"/>
  <c r="F54" i="1"/>
  <c r="F60" i="1"/>
  <c r="F66" i="1"/>
  <c r="H60" i="1"/>
  <c r="I60" i="1"/>
  <c r="J60" i="1"/>
  <c r="K60" i="1"/>
  <c r="L60" i="1"/>
  <c r="M60" i="1"/>
  <c r="N60" i="1"/>
  <c r="I66" i="1"/>
  <c r="J66" i="1"/>
  <c r="K66" i="1"/>
  <c r="L66" i="1"/>
  <c r="M66" i="1"/>
  <c r="N66" i="1"/>
  <c r="F18" i="1" l="1"/>
  <c r="D12" i="4"/>
  <c r="E31" i="5"/>
  <c r="I42" i="1"/>
  <c r="K42" i="1"/>
  <c r="F42" i="1"/>
  <c r="J34" i="5"/>
  <c r="H42" i="1"/>
  <c r="J30" i="1"/>
  <c r="H31" i="5"/>
  <c r="F31" i="5"/>
  <c r="J35" i="5"/>
  <c r="H35" i="5"/>
  <c r="F35" i="5"/>
  <c r="G34" i="5"/>
  <c r="E34" i="5"/>
  <c r="J33" i="5"/>
  <c r="H33" i="5"/>
  <c r="F33" i="5"/>
  <c r="K32" i="5"/>
  <c r="I32" i="5"/>
  <c r="J18" i="1"/>
  <c r="G32" i="5"/>
  <c r="E32" i="5"/>
  <c r="J42" i="1"/>
  <c r="N30" i="1"/>
  <c r="L30" i="1"/>
  <c r="K30" i="1"/>
  <c r="I18" i="1"/>
  <c r="G31" i="5"/>
  <c r="K35" i="5"/>
  <c r="I35" i="5"/>
  <c r="G35" i="5"/>
  <c r="E35" i="5"/>
  <c r="H34" i="5"/>
  <c r="F34" i="5"/>
  <c r="K33" i="5"/>
  <c r="I33" i="5"/>
  <c r="G33" i="5"/>
  <c r="H18" i="1"/>
  <c r="E33" i="5"/>
  <c r="J32" i="5"/>
  <c r="H32" i="5"/>
  <c r="F32" i="5"/>
  <c r="D17" i="4"/>
  <c r="K31" i="5"/>
  <c r="G24" i="1"/>
  <c r="K18" i="1"/>
  <c r="M42" i="1"/>
  <c r="I34" i="5"/>
  <c r="L42" i="1"/>
  <c r="I31" i="5"/>
  <c r="N18" i="1"/>
  <c r="M18" i="1"/>
  <c r="J31" i="5"/>
  <c r="N42" i="1"/>
  <c r="K34" i="5"/>
  <c r="G54" i="1"/>
  <c r="D15" i="4"/>
  <c r="L18" i="1"/>
  <c r="H30" i="1"/>
  <c r="M30" i="1"/>
  <c r="I30" i="1"/>
  <c r="G36" i="1"/>
  <c r="G60" i="1"/>
  <c r="G66" i="1"/>
  <c r="H29" i="5" l="1"/>
  <c r="E12" i="4"/>
  <c r="F29" i="5"/>
  <c r="E15" i="4"/>
  <c r="G29" i="5"/>
  <c r="E29" i="5"/>
  <c r="K29" i="5"/>
  <c r="I29" i="5"/>
  <c r="E17" i="4"/>
  <c r="J29" i="5"/>
  <c r="G30" i="1"/>
  <c r="O29" i="5" l="1"/>
</calcChain>
</file>

<file path=xl/sharedStrings.xml><?xml version="1.0" encoding="utf-8"?>
<sst xmlns="http://schemas.openxmlformats.org/spreadsheetml/2006/main" count="377" uniqueCount="156">
  <si>
    <t>Мероприятия по реализации подпрограммы</t>
  </si>
  <si>
    <t>Источники финансирования</t>
  </si>
  <si>
    <t>Срок исполнения мероприятия</t>
  </si>
  <si>
    <t>Всего, (тыс. руб.)</t>
  </si>
  <si>
    <t>Объем финансирования по годам (тыс. руб.)</t>
  </si>
  <si>
    <t>Ответственный за выполнение мероприятия подпрограммы</t>
  </si>
  <si>
    <t>Результаты выполнения мероприятий подпрограммы</t>
  </si>
  <si>
    <t>1.</t>
  </si>
  <si>
    <t>Итого</t>
  </si>
  <si>
    <t>Средства бюджета МО "Кингисеппский муниципальный район"</t>
  </si>
  <si>
    <t>Средства бюджета МО "Кингисеппское городское поселение"</t>
  </si>
  <si>
    <t>-</t>
  </si>
  <si>
    <t>Средства федерального бюджета</t>
  </si>
  <si>
    <t>Средства бюджета Ленинградской области</t>
  </si>
  <si>
    <t>1.1.</t>
  </si>
  <si>
    <t>2.</t>
  </si>
  <si>
    <t>2.1.</t>
  </si>
  <si>
    <t>3.1.</t>
  </si>
  <si>
    <t>2014 г.</t>
  </si>
  <si>
    <t>МБУК «ККДК»</t>
  </si>
  <si>
    <t>(наименование подпрограммы)</t>
  </si>
  <si>
    <t xml:space="preserve"> Развитие культуры в муниципальном районе</t>
  </si>
  <si>
    <t>Перечень мероприятий подпрограммы</t>
  </si>
  <si>
    <t>Приложение № 2</t>
  </si>
  <si>
    <t>№ п/п</t>
  </si>
  <si>
    <t>Объём финансирования мероприятия в текущем финансовом году (тыс. руб.) *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</si>
  <si>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</si>
  <si>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</si>
  <si>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</si>
  <si>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</si>
  <si>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</si>
  <si>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</si>
  <si>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</si>
  <si>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Иные источники</t>
  </si>
  <si>
    <t>3.</t>
  </si>
  <si>
    <t>3.2.</t>
  </si>
  <si>
    <t>3.3.</t>
  </si>
  <si>
    <t>Проведение выставки декоративно-прикладного творчества - 1 ед.</t>
  </si>
  <si>
    <t>3.4.</t>
  </si>
  <si>
    <t xml:space="preserve">Планируемые результаты реализации муниципальной программы (подпрограммы) </t>
  </si>
  <si>
    <t xml:space="preserve">Развитие культуры в муниципальном районе </t>
  </si>
  <si>
    <t xml:space="preserve">наименование муниципальной программы (подпрограммы) </t>
  </si>
  <si>
    <t>Задачи, направленные на достижение цели</t>
  </si>
  <si>
    <t>Планируемый объем финансирования на решение данной задачи (тыс. 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</si>
  <si>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</si>
  <si>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</si>
  <si>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</si>
  <si>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</si>
  <si>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Бюджет МО "Кингисеппский муниципальный район"</t>
  </si>
  <si>
    <t>Другие источники</t>
  </si>
  <si>
    <t>штук</t>
  </si>
  <si>
    <t xml:space="preserve">Приложение № 1 </t>
  </si>
  <si>
    <t>Паспорт подпрограммы</t>
  </si>
  <si>
    <t>Наименование подпрограммы</t>
  </si>
  <si>
    <t>Развитие культуры в муниципальном районе</t>
  </si>
  <si>
    <t>Цель подпрограммы</t>
  </si>
  <si>
    <t>Создание условий по сохранению и развитию творческого потенциала населения Кингисеппского муниципального района</t>
  </si>
  <si>
    <t>Муниципальный заказчик подпрограммы</t>
  </si>
  <si>
    <t>Соисполнители подпрограммы</t>
  </si>
  <si>
    <t>МКУК «Кингисеппская ЦГБ»</t>
  </si>
  <si>
    <t>Задачи подпрограммы</t>
  </si>
  <si>
    <t xml:space="preserve">1. Организация и проведение районных культурно-массовых мероприятий </t>
  </si>
  <si>
    <t>2. Организация участия творческих коллективов  Кингисеппского района в мероприятиях различного уровня</t>
  </si>
  <si>
    <t>Сроки реализации подпрограммы</t>
  </si>
  <si>
    <t>Источники финансирования подпрограммы, в том числе по годам:</t>
  </si>
  <si>
    <t>Источник финансирования</t>
  </si>
  <si>
    <t>Расходы (тыс. рублей)</t>
  </si>
  <si>
    <t>Всего:</t>
  </si>
  <si>
    <t>в том числе:</t>
  </si>
  <si>
    <t>Планируемые результаты реализации подпрограммы</t>
  </si>
  <si>
    <t>Приложение № 1</t>
  </si>
  <si>
    <t>к муниципальной программе «Развитие культуры, спорта и молодежной политики в Кингисеппском муниципальном районе»</t>
  </si>
  <si>
    <t>4.</t>
  </si>
  <si>
    <t>2017 г.</t>
  </si>
  <si>
    <t>4.1.</t>
  </si>
  <si>
    <t>4. Предоставление субсидии муниципальным, бюджетным и автономным учреждениям на финансовое обеспечение выполнения муниципального задания.</t>
  </si>
  <si>
    <t>2. Приложение № 1 к муниципальной программе "Развитие культуры, спорта и молодежной</t>
  </si>
  <si>
    <t>политики в Кингисеппском муниципальном районе" изложить в следующей редакции:</t>
  </si>
  <si>
    <t>2014 год: Участие детских коллективов в мероприятиях - 2 ед. Количество участников – 78 чел.</t>
  </si>
  <si>
    <t>550/2300</t>
  </si>
  <si>
    <t>500/2250</t>
  </si>
  <si>
    <t>130/1000</t>
  </si>
  <si>
    <t xml:space="preserve">МКУ "Центр культуры, спорта молодежной политики и туризма" </t>
  </si>
  <si>
    <t>2021 год</t>
  </si>
  <si>
    <t>МКУ «Центр культуры, спорта, молодежной политики и туризма»</t>
  </si>
  <si>
    <t>МБУК «ККДК»; МБУК «КЦГБ»; МБУ "ИКДЦ"</t>
  </si>
  <si>
    <t>2018 г.</t>
  </si>
  <si>
    <t>МБУ "ИКДЦ"</t>
  </si>
  <si>
    <t xml:space="preserve"> </t>
  </si>
  <si>
    <t>1. Сохранение численности  участников культурно-досуговых мероприятий;</t>
  </si>
  <si>
    <t xml:space="preserve"> 2. Сохранение численности зрителей культурно-досуговых мероприятий;</t>
  </si>
  <si>
    <t xml:space="preserve"> 4. Увеличение количества информационных сообщений о культурных мероприятиях в СМИ, в том числе в сети Интернет;</t>
  </si>
  <si>
    <r>
      <t>3.</t>
    </r>
    <r>
      <rPr>
        <sz val="14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Сохранение и развитие народной культуры и самодеятельного творчества</t>
    </r>
  </si>
  <si>
    <r>
      <t>Задача 1</t>
    </r>
    <r>
      <rPr>
        <sz val="10"/>
        <rFont val="Times New Roman"/>
        <family val="1"/>
        <charset val="204"/>
      </rPr>
      <t xml:space="preserve"> Организация и проведение районных культурно- массовых мероприятий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</si>
  <si>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мероприятий</t>
    </r>
  </si>
  <si>
    <r>
      <t xml:space="preserve">Показатель 2 </t>
    </r>
    <r>
      <rPr>
        <sz val="10"/>
        <rFont val="Times New Roman"/>
        <family val="1"/>
        <charset val="204"/>
      </rPr>
      <t>Количество участников</t>
    </r>
  </si>
  <si>
    <r>
      <t xml:space="preserve">Показатель 3 </t>
    </r>
    <r>
      <rPr>
        <sz val="10"/>
        <rFont val="Times New Roman"/>
        <family val="1"/>
        <charset val="204"/>
      </rPr>
      <t>Количество зрителей</t>
    </r>
  </si>
  <si>
    <r>
      <t>Задача 2</t>
    </r>
    <r>
      <rPr>
        <sz val="10"/>
        <rFont val="Times New Roman"/>
        <family val="1"/>
        <charset val="204"/>
      </rPr>
      <t xml:space="preserve"> Организация участия творческих коллективов  Кингисеппского района в мероприятиях различного уровня</t>
    </r>
  </si>
  <si>
    <r>
      <t xml:space="preserve">Показатель </t>
    </r>
    <r>
      <rPr>
        <sz val="10"/>
        <rFont val="Times New Roman"/>
        <family val="1"/>
        <charset val="204"/>
      </rPr>
      <t>1 Количество мероприятий</t>
    </r>
  </si>
  <si>
    <r>
      <t xml:space="preserve">Задача 3 </t>
    </r>
    <r>
      <rPr>
        <sz val="10"/>
        <rFont val="Times New Roman"/>
        <family val="1"/>
        <charset val="204"/>
      </rPr>
      <t>Сохранение и развитие народной культуры и самодеятельного творчества</t>
    </r>
  </si>
  <si>
    <r>
      <t xml:space="preserve">Показатель 1 </t>
    </r>
    <r>
      <rPr>
        <sz val="10"/>
        <rFont val="Times New Roman"/>
        <family val="1"/>
        <charset val="204"/>
      </rPr>
      <t>Проведение выставки декоративно-прикладного творчества</t>
    </r>
  </si>
  <si>
    <r>
      <t xml:space="preserve">Показатель 2 </t>
    </r>
    <r>
      <rPr>
        <sz val="10"/>
        <rFont val="Times New Roman"/>
        <family val="1"/>
        <charset val="204"/>
      </rPr>
      <t>Количество изготовленных костюмов для самодеятельных творческих коллективов</t>
    </r>
  </si>
  <si>
    <r>
      <t>Показатель 3</t>
    </r>
    <r>
      <rPr>
        <sz val="10"/>
        <rFont val="Times New Roman"/>
        <family val="1"/>
        <charset val="204"/>
      </rPr>
      <t xml:space="preserve"> Количество мероприятий, направленных на развитие традиционной культуры ЛО</t>
    </r>
  </si>
  <si>
    <r>
      <t>Показатель 4</t>
    </r>
    <r>
      <rPr>
        <sz val="10"/>
        <rFont val="Times New Roman"/>
        <family val="1"/>
        <charset val="204"/>
      </rPr>
      <t xml:space="preserve"> Количество участников и зрителей в рамках реализации проектов, направленных на развитие традиционной культуры ЛО</t>
    </r>
  </si>
  <si>
    <r>
      <t xml:space="preserve">Показатель 5 </t>
    </r>
    <r>
      <rPr>
        <sz val="10"/>
        <rFont val="Times New Roman"/>
        <family val="1"/>
        <charset val="204"/>
      </rPr>
      <t>Количество мероприятий в рамках реализации проектов, направленных на развитие традиционной культуры ЛО</t>
    </r>
  </si>
  <si>
    <r>
      <t xml:space="preserve">Показатель 6 </t>
    </r>
    <r>
      <rPr>
        <sz val="10"/>
        <rFont val="Times New Roman"/>
        <family val="1"/>
        <charset val="204"/>
      </rPr>
      <t>Участие детских коллективов в международных, всероссийских, межрегиональных фестивалях</t>
    </r>
  </si>
  <si>
    <r>
      <t xml:space="preserve">Показатель 7 </t>
    </r>
    <r>
      <rPr>
        <sz val="10"/>
        <rFont val="Times New Roman"/>
        <family val="1"/>
        <charset val="204"/>
      </rPr>
      <t>Количество участников в международных, всероссийских, межрегиональных фестивалях</t>
    </r>
  </si>
  <si>
    <r>
      <t>Основное мероприятие 1</t>
    </r>
    <r>
      <rPr>
        <sz val="10"/>
        <rFont val="Times New Roman"/>
        <family val="1"/>
        <charset val="204"/>
      </rPr>
      <t xml:space="preserve"> Организация и проведение районных культурно-массовых мероприятий</t>
    </r>
  </si>
  <si>
    <r>
      <t>Задача 2.</t>
    </r>
    <r>
      <rPr>
        <sz val="10"/>
        <rFont val="Times New Roman"/>
        <family val="1"/>
        <charset val="204"/>
      </rPr>
      <t xml:space="preserve"> Организация</t>
    </r>
    <r>
      <rPr>
        <b/>
        <sz val="10"/>
        <rFont val="Times New Roman"/>
        <family val="1"/>
        <charset val="204"/>
      </rPr>
      <t xml:space="preserve"> у</t>
    </r>
    <r>
      <rPr>
        <sz val="10"/>
        <rFont val="Times New Roman"/>
        <family val="1"/>
        <charset val="204"/>
      </rPr>
      <t>частия творческих коллективов  Кингисеппского района в мероприятиях различного уровня</t>
    </r>
    <r>
      <rPr>
        <b/>
        <sz val="10"/>
        <rFont val="Times New Roman"/>
        <family val="1"/>
        <charset val="204"/>
      </rPr>
      <t xml:space="preserve">  </t>
    </r>
  </si>
  <si>
    <r>
      <t xml:space="preserve">Основное мероприятие 1 </t>
    </r>
    <r>
      <rPr>
        <sz val="10"/>
        <rFont val="Times New Roman"/>
        <family val="1"/>
        <charset val="204"/>
      </rPr>
      <t>Участие творческих коллективов Кингисеппского района в мероприятиях различного уровня</t>
    </r>
  </si>
  <si>
    <r>
      <t>Основное мероприятие 1</t>
    </r>
    <r>
      <rPr>
        <sz val="10"/>
        <rFont val="Times New Roman"/>
        <family val="1"/>
        <charset val="204"/>
      </rPr>
      <t xml:space="preserve"> Участие детских коллективов в международных, всероссийских, межрегиональных фестивалях</t>
    </r>
  </si>
  <si>
    <r>
      <t xml:space="preserve">Основное мероприятие 2 </t>
    </r>
    <r>
      <rPr>
        <sz val="10"/>
        <rFont val="Times New Roman"/>
        <family val="1"/>
        <charset val="204"/>
      </rPr>
      <t>Поддержка и организация проектов, направленных на развитие традиционной культуры Ленинградской области</t>
    </r>
  </si>
  <si>
    <r>
      <t xml:space="preserve">Основное мероприятие 3 </t>
    </r>
    <r>
      <rPr>
        <sz val="10"/>
        <rFont val="Times New Roman"/>
        <family val="1"/>
        <charset val="204"/>
      </rPr>
      <t>Поддержка декоративно-прикладного искусства и народных художественных промыслов</t>
    </r>
  </si>
  <si>
    <r>
      <t xml:space="preserve">Основное мероприятие 4 </t>
    </r>
    <r>
      <rPr>
        <sz val="10"/>
        <rFont val="Times New Roman"/>
        <family val="1"/>
        <charset val="204"/>
      </rPr>
      <t>Поддержка самодеятельных творческих коллективов</t>
    </r>
  </si>
  <si>
    <r>
      <t xml:space="preserve">Задача 4 </t>
    </r>
    <r>
      <rPr>
        <sz val="10"/>
        <rFont val="Times New Roman"/>
        <family val="1"/>
        <charset val="204"/>
      </rPr>
      <t>Предоставление субсидии муниципальным, бюджетным и автономным учреждениям на финансовое обеспечение выполнения муниципального задания.</t>
    </r>
  </si>
  <si>
    <r>
      <t xml:space="preserve">Основное мероприятие 1 </t>
    </r>
    <r>
      <rPr>
        <sz val="10"/>
        <rFont val="Times New Roman"/>
        <family val="1"/>
        <charset val="204"/>
      </rPr>
      <t>Обеспечение сохранности и развития музейного фонда</t>
    </r>
  </si>
  <si>
    <t>2022 год</t>
  </si>
  <si>
    <t>2019 г.</t>
  </si>
  <si>
    <t>5.</t>
  </si>
  <si>
    <t>5.1.</t>
  </si>
  <si>
    <t>МКУК «Кингисеппская ЦГБ» в 2019г. стала победителем Ленинградского областного ежегодного конкурса профессионального мастерства "Звезда культуры" в 2019 году" в номинации «Лучшая городская библиотека года» За счет премии приобретено звуковое и информационно-вычислительное оборудование для учреждения</t>
  </si>
  <si>
    <r>
      <t xml:space="preserve">Основное мероприятие 1 </t>
    </r>
    <r>
      <rPr>
        <sz val="10"/>
        <rFont val="Times New Roman"/>
        <family val="1"/>
        <charset val="204"/>
      </rPr>
      <t>Премирование победителей конкурсов в сфере культуры и искусства</t>
    </r>
  </si>
  <si>
    <r>
      <t xml:space="preserve">Задача 5 </t>
    </r>
    <r>
      <rPr>
        <sz val="10"/>
        <rFont val="Times New Roman"/>
        <family val="1"/>
        <charset val="204"/>
      </rPr>
      <t xml:space="preserve">Премирование победителей областных конкурсов в сфере культуры </t>
    </r>
  </si>
  <si>
    <t xml:space="preserve">5. Премирование победителей конкурсов в сфере культуры </t>
  </si>
  <si>
    <t>150/1400</t>
  </si>
  <si>
    <t>Администрация МО «Кингисеппский муниципальный район» (профильный комитет - Комитет по спорту, культуре, молодежной политике и туризму)</t>
  </si>
  <si>
    <t>3. Сохранение количества реализуемых культурных проектов;</t>
  </si>
  <si>
    <t xml:space="preserve">2014 год: Количество мероприятий - 16 ед. Количество участников - 1350 чел. 2017 год: Количество мероприятий - 11 ед. Количество участников - 1100 чел. Охват 2310.  2018г - Количество мероприятий – 9 ед. Количество участников – 960  чел. Охват- 1010 чел.  2019г - Количество мероприятий – 9 ед. Количество участников – 760  чел. Охват- 11360 чел.  2020г - Количество мероприятий – 8 ед. Количество участников – 625 чел. Охват- 1360 чел.  </t>
  </si>
  <si>
    <t>2014 год: Количество мероприятий – 3 ед. Количество участников - 60 чел. Ежегодно 2016-2022 года: Количество мероприятий – 4 ед. Количество участников – 80 чел.</t>
  </si>
  <si>
    <t>2014 год Реализация проекта - 1 ед. Количество участников – 200 чел. 2016-2017  годы:   реализация мероприятий -  3 ед. 2018-2022  годы:   реализация мероприятий - 1    Охват участников и зрителей: 2019г.  –700 чел., 2020 г.- 150/1400, 2021-2022 г.г.- 1000 чел.</t>
  </si>
  <si>
    <t>2014 год Проведена 1 выставка. Изгот. костюмов  - 10 ед. Реализован 1 проект. Кол-во участников – 200 чел. Кол-во мероприятий - 4 ед. Участие детских коллективов - 2 ед. Кол-во участников  – 78 чел. 2015- год 1 мероприятие. Количество участников:  120 чел.  2016-2018 годы: Изготовление костюмов - 112;  в 2019 г.- 45 ед. 2019 год: Мероприятий  - 1 ед. Охват участников и зрителей –7000 чел. 2020-2022г г.: Мероприятий  - 1 Количество участников:  2020г.- 150 чел, 2021г-2022г.- 1000 чел.</t>
  </si>
  <si>
    <r>
      <t>Задача 4</t>
    </r>
    <r>
      <rPr>
        <sz val="10"/>
        <rFont val="Times New Roman"/>
        <family val="1"/>
        <charset val="204"/>
      </rPr>
      <t xml:space="preserve"> Предоставление субсидии муниципальным, бюджетным и автономным учреждениям на финансовое обеспечение выполнения муниципального задания.</t>
    </r>
  </si>
  <si>
    <r>
      <t xml:space="preserve">Показатель </t>
    </r>
    <r>
      <rPr>
        <sz val="10"/>
        <rFont val="Times New Roman"/>
        <family val="1"/>
        <charset val="204"/>
      </rPr>
      <t>1 Количество учреждений</t>
    </r>
  </si>
  <si>
    <r>
      <t xml:space="preserve">Задача 5 
</t>
    </r>
    <r>
      <rPr>
        <sz val="10"/>
        <rFont val="Times New Roman"/>
        <family val="1"/>
        <charset val="204"/>
      </rPr>
      <t xml:space="preserve">Премирование победителей конкурсов в сфере культуры </t>
    </r>
  </si>
  <si>
    <r>
      <t xml:space="preserve">Показатель </t>
    </r>
    <r>
      <rPr>
        <sz val="10"/>
        <rFont val="Times New Roman"/>
        <family val="1"/>
        <charset val="204"/>
      </rPr>
      <t>1 Количество учреждений, удостоенных премии в областных конкурсах в сфере культуры и искусства</t>
    </r>
  </si>
  <si>
    <r>
      <t>Задача 1</t>
    </r>
    <r>
      <rPr>
        <sz val="10"/>
        <rFont val="Times New Roman"/>
        <family val="1"/>
        <charset val="204"/>
      </rPr>
      <t>. Организация и проведение районных культурно - массовых мероприятий</t>
    </r>
    <r>
      <rPr>
        <b/>
        <sz val="10"/>
        <rFont val="Times New Roman"/>
        <family val="1"/>
        <charset val="204"/>
      </rPr>
      <t xml:space="preserve"> </t>
    </r>
  </si>
  <si>
    <r>
      <rPr>
        <sz val="10"/>
        <rFont val="Times New Roman"/>
        <family val="1"/>
        <charset val="204"/>
      </rPr>
      <t>2014 год:</t>
    </r>
    <r>
      <rPr>
        <u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изготовленных костюмов - 10 ед.  2016-2018 год: изготовление костюмов - 112 ед., 2019 г.- 45 ед., 2020-2022 г.г- ежегодно 20 ед.</t>
    </r>
  </si>
  <si>
    <t>11. Паспорт подпрограммы "Развитие культуры в муниципальном районе" изложить в новой редакции:</t>
  </si>
  <si>
    <t>12. Планируемые результаты реализации муниципальной подпрограммы "Развитие культуры в муниципальном районе" изложить в новой редакции:</t>
  </si>
  <si>
    <t>13. Перечень мероприятий подпрограммы "Развитие культуры в муниципальном районе" изложить в новой редакции:</t>
  </si>
  <si>
    <t>ед.</t>
  </si>
  <si>
    <t>чел.</t>
  </si>
  <si>
    <t>шт.</t>
  </si>
  <si>
    <t>2014 год: Количество мероприятий - 16 ед. Количество участников - 1350 чел. 2017 год: Количество мероприятий - 11 ед. Количество участников - 1100 чел. Охват 2310.  2018г - Количество мероприятий – 9 ед. Количество участников – 960  чел. Охват- 1010 чел.  2019г - Количество мероприятий – 9 ед. Количество участников – 760  чел. Охват- 11360 чел.  2020г - Количество мероприятий – 8 ед. Количество участников – 625 чел. Охват- 1360 чел.  2021г-Количество мероприятий - 8 ед. Количество участников - 625 чел. Охват 1360 чел.</t>
  </si>
  <si>
    <t>2014 год: Количество мероприятий – 3 ед. Количество участников - 60 чел. Ежегодно 2016-2022 года: Количество мероприятий – 4 ед. Количество участников – 80 чел. 2021 год : Количество мероприятий 1. Количество участников 50.</t>
  </si>
  <si>
    <t>2023 год</t>
  </si>
  <si>
    <t>2014 г. 2016-2020 г.г.</t>
  </si>
  <si>
    <t>2019-2020 г.г.</t>
  </si>
  <si>
    <t>2014 г.; 2018 г.</t>
  </si>
  <si>
    <t>2014-2020 г.г.</t>
  </si>
  <si>
    <t>2018-2020 г.г.</t>
  </si>
  <si>
    <t>2014-2023 г.г.</t>
  </si>
  <si>
    <t>с 01.01.2014 года по 31.12.2023 года</t>
  </si>
  <si>
    <t>к муниципальной программе «Развитие культуры, спорта и молодежной политики в Кингисеппском муниципальном районе» (с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 от 01.04.2021 г. №740)</t>
  </si>
  <si>
    <t>к подпрограмме «Развитие культуры в муниципальном районе»(с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№2482,от 01.04.2021 г. №740)</t>
  </si>
  <si>
    <t>к подпрограмме «Развитие культуры в муниципальном районе»(с изменениями от 04.04.2014г. №706, от 07.05.2014г. №  1024, от 12.11.2014г. № 3050, от 18.09.2019 г. №2073, 18.12.2015г. № 2808, от 23.12.2016г. №3347, от 01.02.2018 г. № 184, от 11.03.2019г. № 433, от 29.11.2019г. № 2746, от 14.02.2020 г. № 330, от 27.04.2020 №962, № 1435 от 08.07.2020г., от 15.09.2020г.  № 1969, от 13.11.2020 г. №2482, от 01.04.2021 г. №740)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</si>
</sst>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_-* #,##0.0_р_._-;\-* #,##0.0_р_._-;_-* &quot;-&quot;?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" fillId="0" borderId="0" xfId="0" applyFont="1" applyBorder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4" fillId="0" borderId="21" xfId="0" applyFont="1" applyBorder="1" applyAlignment="1" applyProtection="1">
      <alignment horizontal="left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166" fontId="9" fillId="0" borderId="15" xfId="0" applyNumberFormat="1" applyFont="1" applyBorder="1" applyAlignment="1" applyProtection="1">
      <alignment horizontal="center" vertical="center" wrapText="1"/>
    </xf>
    <xf numFmtId="165" fontId="8" fillId="0" borderId="16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Protection="1">
      <protection locked="0"/>
    </xf>
    <xf numFmtId="0" fontId="4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4" fillId="0" borderId="10" xfId="0" applyFont="1" applyFill="1" applyBorder="1" applyAlignment="1" applyProtection="1">
      <alignment vertical="center" wrapText="1"/>
      <protection locked="0"/>
    </xf>
    <xf numFmtId="0" fontId="7" fillId="0" borderId="15" xfId="0" applyFont="1" applyFill="1" applyBorder="1" applyAlignment="1" applyProtection="1">
      <alignment vertical="center" wrapText="1"/>
      <protection locked="0"/>
    </xf>
    <xf numFmtId="0" fontId="4" fillId="0" borderId="15" xfId="0" applyFont="1" applyFill="1" applyBorder="1" applyAlignment="1" applyProtection="1">
      <alignment vertical="center" wrapText="1"/>
      <protection locked="0"/>
    </xf>
    <xf numFmtId="0" fontId="4" fillId="0" borderId="23" xfId="0" applyFont="1" applyFill="1" applyBorder="1" applyAlignment="1" applyProtection="1">
      <alignment vertical="center" wrapText="1"/>
      <protection locked="0"/>
    </xf>
    <xf numFmtId="0" fontId="4" fillId="0" borderId="19" xfId="0" applyFont="1" applyFill="1" applyBorder="1" applyAlignment="1" applyProtection="1">
      <alignment vertical="center" wrapText="1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165" fontId="1" fillId="0" borderId="0" xfId="0" applyNumberFormat="1" applyFont="1" applyFill="1" applyProtection="1">
      <protection locked="0"/>
    </xf>
    <xf numFmtId="0" fontId="4" fillId="0" borderId="33" xfId="0" applyFont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" fillId="0" borderId="1" xfId="0" applyFont="1" applyBorder="1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164" fontId="4" fillId="0" borderId="15" xfId="0" applyNumberFormat="1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left" vertical="top" wrapText="1"/>
      <protection locked="0"/>
    </xf>
    <xf numFmtId="0" fontId="7" fillId="0" borderId="58" xfId="0" applyFont="1" applyBorder="1" applyAlignment="1" applyProtection="1">
      <alignment horizontal="left" vertical="top" wrapText="1"/>
      <protection locked="0"/>
    </xf>
    <xf numFmtId="164" fontId="4" fillId="0" borderId="58" xfId="0" applyNumberFormat="1" applyFont="1" applyBorder="1" applyAlignment="1" applyProtection="1">
      <alignment horizontal="center" vertical="center" wrapText="1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165" fontId="4" fillId="0" borderId="15" xfId="0" applyNumberFormat="1" applyFont="1" applyFill="1" applyBorder="1" applyAlignment="1" applyProtection="1">
      <alignment horizontal="center" vertical="center" wrapText="1"/>
    </xf>
    <xf numFmtId="165" fontId="7" fillId="0" borderId="7" xfId="0" applyNumberFormat="1" applyFont="1" applyFill="1" applyBorder="1" applyAlignment="1" applyProtection="1">
      <alignment horizontal="center" vertical="center" wrapText="1"/>
    </xf>
    <xf numFmtId="166" fontId="4" fillId="0" borderId="7" xfId="0" applyNumberFormat="1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vertical="center" wrapText="1"/>
      <protection locked="0"/>
    </xf>
    <xf numFmtId="165" fontId="4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165" fontId="7" fillId="0" borderId="15" xfId="0" applyNumberFormat="1" applyFont="1" applyFill="1" applyBorder="1" applyAlignment="1" applyProtection="1">
      <alignment horizontal="center" vertical="center" wrapText="1"/>
    </xf>
    <xf numFmtId="165" fontId="4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Fill="1" applyBorder="1" applyAlignment="1" applyProtection="1">
      <alignment vertical="center" wrapText="1"/>
      <protection locked="0"/>
    </xf>
    <xf numFmtId="166" fontId="4" fillId="0" borderId="15" xfId="0" applyNumberFormat="1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165" fontId="8" fillId="0" borderId="16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165" fontId="7" fillId="0" borderId="36" xfId="0" applyNumberFormat="1" applyFont="1" applyFill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4" fillId="0" borderId="33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  <protection locked="0"/>
    </xf>
    <xf numFmtId="165" fontId="8" fillId="0" borderId="15" xfId="0" applyNumberFormat="1" applyFont="1" applyBorder="1" applyAlignment="1" applyProtection="1">
      <alignment horizontal="center" vertical="center" wrapText="1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41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46" xfId="0" applyFont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4" fillId="0" borderId="60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4" fillId="0" borderId="61" xfId="0" applyFont="1" applyBorder="1" applyAlignment="1" applyProtection="1">
      <alignment horizontal="left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165" fontId="8" fillId="0" borderId="29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left" vertical="center" wrapText="1"/>
      <protection locked="0"/>
    </xf>
    <xf numFmtId="0" fontId="4" fillId="0" borderId="42" xfId="0" applyFont="1" applyBorder="1" applyAlignment="1" applyProtection="1">
      <alignment horizontal="left" vertical="center" wrapText="1"/>
      <protection locked="0"/>
    </xf>
    <xf numFmtId="0" fontId="4" fillId="0" borderId="45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3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left" vertical="center" wrapText="1"/>
      <protection locked="0"/>
    </xf>
    <xf numFmtId="0" fontId="4" fillId="0" borderId="35" xfId="0" applyFont="1" applyBorder="1" applyAlignment="1" applyProtection="1">
      <alignment horizontal="left" vertical="center" wrapText="1"/>
      <protection locked="0"/>
    </xf>
    <xf numFmtId="0" fontId="4" fillId="0" borderId="44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7" fillId="0" borderId="23" xfId="0" applyFont="1" applyBorder="1" applyAlignment="1" applyProtection="1">
      <alignment horizontal="left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165" fontId="8" fillId="0" borderId="16" xfId="0" applyNumberFormat="1" applyFont="1" applyBorder="1" applyAlignment="1" applyProtection="1">
      <alignment horizontal="center" vertical="center" wrapText="1"/>
    </xf>
    <xf numFmtId="0" fontId="4" fillId="0" borderId="38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7" fillId="0" borderId="58" xfId="0" applyFont="1" applyBorder="1" applyAlignment="1" applyProtection="1">
      <alignment horizontal="left" vertical="top" wrapText="1"/>
      <protection locked="0"/>
    </xf>
    <xf numFmtId="0" fontId="7" fillId="0" borderId="31" xfId="0" applyFont="1" applyBorder="1" applyAlignment="1" applyProtection="1">
      <alignment horizontal="left" vertical="top" wrapText="1"/>
      <protection locked="0"/>
    </xf>
    <xf numFmtId="0" fontId="7" fillId="0" borderId="32" xfId="0" applyFont="1" applyBorder="1" applyAlignment="1" applyProtection="1">
      <alignment horizontal="left" vertical="top" wrapText="1"/>
      <protection locked="0"/>
    </xf>
    <xf numFmtId="0" fontId="7" fillId="0" borderId="23" xfId="0" applyFont="1" applyBorder="1" applyAlignment="1" applyProtection="1">
      <alignment horizontal="left" vertical="top" wrapText="1"/>
      <protection locked="0"/>
    </xf>
    <xf numFmtId="0" fontId="7" fillId="0" borderId="24" xfId="0" applyFont="1" applyBorder="1" applyAlignment="1" applyProtection="1">
      <alignment horizontal="left" vertical="top" wrapText="1"/>
      <protection locked="0"/>
    </xf>
    <xf numFmtId="0" fontId="7" fillId="0" borderId="23" xfId="0" applyFont="1" applyBorder="1" applyAlignment="1" applyProtection="1">
      <alignment vertical="center" wrapText="1"/>
      <protection locked="0"/>
    </xf>
    <xf numFmtId="0" fontId="7" fillId="0" borderId="15" xfId="0" applyFont="1" applyBorder="1" applyAlignment="1" applyProtection="1">
      <alignment vertical="center" wrapText="1"/>
      <protection locked="0"/>
    </xf>
    <xf numFmtId="0" fontId="7" fillId="0" borderId="29" xfId="0" applyFont="1" applyBorder="1" applyAlignment="1" applyProtection="1">
      <alignment horizontal="left" vertical="top" wrapText="1"/>
      <protection locked="0"/>
    </xf>
    <xf numFmtId="0" fontId="7" fillId="0" borderId="30" xfId="0" applyFont="1" applyBorder="1" applyAlignment="1" applyProtection="1">
      <alignment horizontal="left" vertical="top" wrapText="1"/>
      <protection locked="0"/>
    </xf>
    <xf numFmtId="0" fontId="7" fillId="0" borderId="15" xfId="0" applyFont="1" applyBorder="1" applyAlignment="1" applyProtection="1">
      <alignment horizontal="left" vertical="top" wrapText="1"/>
      <protection locked="0"/>
    </xf>
    <xf numFmtId="164" fontId="4" fillId="0" borderId="15" xfId="0" applyNumberFormat="1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top" wrapText="1"/>
      <protection locked="0"/>
    </xf>
    <xf numFmtId="0" fontId="4" fillId="0" borderId="27" xfId="0" applyFont="1" applyBorder="1" applyAlignment="1" applyProtection="1">
      <alignment horizontal="center" vertical="top" wrapText="1"/>
      <protection locked="0"/>
    </xf>
    <xf numFmtId="164" fontId="4" fillId="0" borderId="23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4" fillId="0" borderId="13" xfId="0" applyFont="1" applyFill="1" applyBorder="1" applyAlignment="1" applyProtection="1">
      <alignment horizontal="left" vertical="top" wrapText="1"/>
      <protection locked="0"/>
    </xf>
    <xf numFmtId="0" fontId="7" fillId="0" borderId="15" xfId="0" applyFont="1" applyFill="1" applyBorder="1" applyAlignment="1" applyProtection="1">
      <alignment horizontal="left" vertical="top" wrapText="1"/>
      <protection locked="0"/>
    </xf>
    <xf numFmtId="0" fontId="4" fillId="0" borderId="17" xfId="0" applyFont="1" applyFill="1" applyBorder="1" applyAlignment="1" applyProtection="1">
      <alignment horizontal="left" vertical="top" wrapText="1"/>
      <protection locked="0"/>
    </xf>
    <xf numFmtId="0" fontId="10" fillId="0" borderId="17" xfId="0" applyFont="1" applyFill="1" applyBorder="1" applyAlignment="1" applyProtection="1">
      <alignment horizontal="left" vertical="top" wrapText="1"/>
      <protection locked="0"/>
    </xf>
    <xf numFmtId="0" fontId="4" fillId="0" borderId="7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 wrapText="1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 wrapText="1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Fill="1" applyBorder="1" applyAlignment="1" applyProtection="1">
      <alignment horizontal="center" vertical="center" wrapText="1"/>
      <protection locked="0"/>
    </xf>
    <xf numFmtId="0" fontId="4" fillId="0" borderId="51" xfId="0" applyFont="1" applyFill="1" applyBorder="1" applyAlignment="1" applyProtection="1">
      <alignment horizontal="center" vertical="center" wrapText="1"/>
      <protection locked="0"/>
    </xf>
    <xf numFmtId="0" fontId="4" fillId="0" borderId="52" xfId="0" applyFont="1" applyFill="1" applyBorder="1" applyAlignment="1" applyProtection="1">
      <alignment horizontal="center" vertical="center" wrapText="1"/>
      <protection locked="0"/>
    </xf>
    <xf numFmtId="0" fontId="4" fillId="0" borderId="5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54" xfId="0" applyFont="1" applyFill="1" applyBorder="1" applyAlignment="1" applyProtection="1">
      <alignment horizontal="center" vertical="center" wrapText="1"/>
      <protection locked="0"/>
    </xf>
    <xf numFmtId="0" fontId="4" fillId="0" borderId="55" xfId="0" applyFont="1" applyFill="1" applyBorder="1" applyAlignment="1" applyProtection="1">
      <alignment horizontal="center" vertical="center" wrapText="1"/>
      <protection locked="0"/>
    </xf>
    <xf numFmtId="0" fontId="4" fillId="0" borderId="56" xfId="0" applyFont="1" applyFill="1" applyBorder="1" applyAlignment="1" applyProtection="1">
      <alignment horizontal="center" vertical="center" wrapText="1"/>
      <protection locked="0"/>
    </xf>
    <xf numFmtId="0" fontId="4" fillId="0" borderId="57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Fill="1" applyBorder="1" applyAlignment="1" applyProtection="1">
      <alignment horizontal="center" vertical="top" wrapText="1"/>
      <protection locked="0"/>
    </xf>
    <xf numFmtId="0" fontId="7" fillId="0" borderId="10" xfId="0" applyFont="1" applyFill="1" applyBorder="1" applyAlignment="1" applyProtection="1">
      <alignment horizontal="left" vertical="top" wrapText="1"/>
      <protection locked="0"/>
    </xf>
    <xf numFmtId="0" fontId="7" fillId="0" borderId="11" xfId="0" applyFont="1" applyFill="1" applyBorder="1" applyAlignment="1" applyProtection="1">
      <alignment horizontal="left" vertical="top" wrapText="1"/>
      <protection locked="0"/>
    </xf>
    <xf numFmtId="0" fontId="4" fillId="0" borderId="14" xfId="0" applyFont="1" applyFill="1" applyBorder="1" applyAlignment="1" applyProtection="1">
      <alignment horizontal="center" vertical="top" wrapText="1"/>
      <protection locked="0"/>
    </xf>
    <xf numFmtId="49" fontId="4" fillId="0" borderId="14" xfId="0" applyNumberFormat="1" applyFont="1" applyFill="1" applyBorder="1" applyAlignment="1" applyProtection="1">
      <alignment horizontal="center" vertical="top" wrapText="1"/>
      <protection locked="0"/>
    </xf>
    <xf numFmtId="49" fontId="4" fillId="0" borderId="1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Font="1" applyFill="1" applyBorder="1" applyAlignment="1" applyProtection="1">
      <alignment horizontal="left" vertical="top" wrapText="1"/>
      <protection locked="0"/>
    </xf>
    <xf numFmtId="0" fontId="4" fillId="0" borderId="37" xfId="0" applyFont="1" applyFill="1" applyBorder="1" applyAlignment="1" applyProtection="1">
      <alignment horizontal="center" vertical="top" wrapText="1"/>
      <protection locked="0"/>
    </xf>
    <xf numFmtId="0" fontId="4" fillId="0" borderId="36" xfId="0" applyFont="1" applyFill="1" applyBorder="1" applyAlignment="1" applyProtection="1">
      <alignment horizontal="center" vertical="top" wrapText="1"/>
      <protection locked="0"/>
    </xf>
    <xf numFmtId="0" fontId="7" fillId="0" borderId="23" xfId="0" applyFont="1" applyFill="1" applyBorder="1" applyAlignment="1" applyProtection="1">
      <alignment horizontal="left" vertical="top" wrapText="1"/>
      <protection locked="0"/>
    </xf>
    <xf numFmtId="0" fontId="4" fillId="0" borderId="62" xfId="0" applyFont="1" applyFill="1" applyBorder="1" applyAlignment="1" applyProtection="1">
      <alignment horizontal="center" vertical="top" wrapText="1"/>
      <protection locked="0"/>
    </xf>
    <xf numFmtId="49" fontId="4" fillId="0" borderId="26" xfId="0" applyNumberFormat="1" applyFont="1" applyFill="1" applyBorder="1" applyAlignment="1" applyProtection="1">
      <alignment horizontal="center" vertical="top" wrapText="1"/>
      <protection locked="0"/>
    </xf>
    <xf numFmtId="0" fontId="4" fillId="0" borderId="15" xfId="0" applyFont="1" applyFill="1" applyBorder="1" applyAlignment="1" applyProtection="1">
      <alignment horizontal="center" vertical="top" wrapText="1"/>
      <protection locked="0"/>
    </xf>
    <xf numFmtId="0" fontId="4" fillId="0" borderId="23" xfId="0" applyFont="1" applyFill="1" applyBorder="1" applyAlignment="1" applyProtection="1">
      <alignment horizontal="center" vertical="top" wrapText="1"/>
      <protection locked="0"/>
    </xf>
    <xf numFmtId="0" fontId="4" fillId="0" borderId="20" xfId="0" applyFont="1" applyFill="1" applyBorder="1" applyAlignment="1" applyProtection="1">
      <alignment horizontal="left" vertical="top" wrapText="1"/>
      <protection locked="0"/>
    </xf>
    <xf numFmtId="0" fontId="10" fillId="0" borderId="34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/>
      <protection locked="0"/>
    </xf>
    <xf numFmtId="0" fontId="4" fillId="0" borderId="63" xfId="0" applyFont="1" applyFill="1" applyBorder="1" applyAlignment="1" applyProtection="1">
      <alignment horizontal="center" vertical="top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3"/>
  <sheetViews>
    <sheetView tabSelected="1" workbookViewId="0">
      <selection activeCell="B1" sqref="B1:O43"/>
    </sheetView>
  </sheetViews>
  <sheetFormatPr defaultRowHeight="15" x14ac:dyDescent="0.25"/>
  <cols>
    <col min="1" max="1" width="1.85546875" style="31" customWidth="1"/>
    <col min="2" max="2" width="16.42578125" style="31" customWidth="1"/>
    <col min="3" max="16384" width="9.140625" style="31"/>
  </cols>
  <sheetData>
    <row r="1" spans="2:15" ht="18.75" customHeight="1" x14ac:dyDescent="0.25">
      <c r="B1" s="1"/>
      <c r="C1" s="1"/>
      <c r="D1" s="1"/>
      <c r="E1" s="1"/>
      <c r="F1" s="1"/>
      <c r="G1" s="1"/>
      <c r="H1" s="2"/>
      <c r="I1" s="2"/>
      <c r="J1" s="93" t="s">
        <v>70</v>
      </c>
      <c r="K1" s="93"/>
      <c r="L1" s="93"/>
      <c r="M1" s="93"/>
      <c r="N1" s="64"/>
    </row>
    <row r="2" spans="2:15" ht="18" customHeight="1" x14ac:dyDescent="0.25">
      <c r="B2" s="1"/>
      <c r="C2" s="1"/>
      <c r="D2" s="1"/>
      <c r="E2" s="1"/>
      <c r="F2" s="1"/>
      <c r="G2" s="1"/>
      <c r="H2" s="94" t="s">
        <v>153</v>
      </c>
      <c r="I2" s="94"/>
      <c r="J2" s="94"/>
      <c r="K2" s="94"/>
      <c r="L2" s="94"/>
      <c r="M2" s="94"/>
      <c r="N2" s="94"/>
      <c r="O2" s="94"/>
    </row>
    <row r="3" spans="2:15" ht="61.5" customHeight="1" x14ac:dyDescent="0.25">
      <c r="B3" s="1"/>
      <c r="C3" s="1"/>
      <c r="D3" s="1"/>
      <c r="E3" s="1"/>
      <c r="F3" s="1"/>
      <c r="G3" s="1"/>
      <c r="H3" s="94"/>
      <c r="I3" s="94"/>
      <c r="J3" s="94"/>
      <c r="K3" s="94"/>
      <c r="L3" s="94"/>
      <c r="M3" s="94"/>
      <c r="N3" s="94"/>
      <c r="O3" s="94"/>
    </row>
    <row r="4" spans="2:15" ht="15.75" customHeight="1" x14ac:dyDescent="0.25">
      <c r="B4" s="106" t="s">
        <v>137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</row>
    <row r="5" spans="2:15" ht="18.75" hidden="1" x14ac:dyDescent="0.25">
      <c r="B5" s="98" t="s">
        <v>76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</row>
    <row r="6" spans="2:15" ht="18.75" hidden="1" x14ac:dyDescent="0.25">
      <c r="B6" s="98" t="s">
        <v>77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</row>
    <row r="7" spans="2:15" ht="15.75" hidden="1" x14ac:dyDescent="0.25">
      <c r="B7" s="1"/>
      <c r="C7" s="1"/>
      <c r="D7" s="1"/>
      <c r="E7" s="1"/>
      <c r="F7" s="1"/>
      <c r="G7" s="1"/>
      <c r="H7" s="2"/>
      <c r="I7" s="2"/>
      <c r="J7" s="2"/>
      <c r="K7" s="2"/>
      <c r="L7" s="2"/>
      <c r="M7" s="2"/>
      <c r="N7" s="2"/>
      <c r="O7" s="2"/>
    </row>
    <row r="8" spans="2:15" ht="18.75" hidden="1" customHeight="1" x14ac:dyDescent="0.25">
      <c r="B8" s="1"/>
      <c r="C8" s="1"/>
      <c r="D8" s="1"/>
      <c r="E8" s="1"/>
      <c r="F8" s="1"/>
      <c r="G8" s="1"/>
      <c r="H8" s="2"/>
      <c r="I8" s="2"/>
      <c r="J8" s="93" t="s">
        <v>70</v>
      </c>
      <c r="K8" s="93"/>
      <c r="L8" s="93"/>
      <c r="M8" s="93"/>
      <c r="N8" s="93"/>
      <c r="O8" s="93"/>
    </row>
    <row r="9" spans="2:15" ht="18" hidden="1" customHeight="1" x14ac:dyDescent="0.25">
      <c r="B9" s="1"/>
      <c r="C9" s="1"/>
      <c r="D9" s="1"/>
      <c r="E9" s="1"/>
      <c r="F9" s="1"/>
      <c r="G9" s="1"/>
      <c r="H9" s="2"/>
      <c r="J9" s="93" t="s">
        <v>71</v>
      </c>
      <c r="K9" s="93"/>
      <c r="L9" s="93"/>
      <c r="M9" s="93"/>
      <c r="N9" s="93"/>
      <c r="O9" s="93"/>
    </row>
    <row r="10" spans="2:15" ht="20.25" hidden="1" customHeight="1" x14ac:dyDescent="0.25">
      <c r="B10" s="1"/>
      <c r="C10" s="1"/>
      <c r="D10" s="1"/>
      <c r="E10" s="1"/>
      <c r="F10" s="1"/>
      <c r="G10" s="1"/>
      <c r="H10" s="2"/>
      <c r="I10" s="32"/>
      <c r="J10" s="93"/>
      <c r="K10" s="93"/>
      <c r="L10" s="93"/>
      <c r="M10" s="93"/>
      <c r="N10" s="93"/>
      <c r="O10" s="93"/>
    </row>
    <row r="11" spans="2:15" ht="15.75" x14ac:dyDescent="0.25">
      <c r="B11" s="1"/>
      <c r="C11" s="1"/>
      <c r="D11" s="1"/>
      <c r="E11" s="1"/>
      <c r="F11" s="1"/>
      <c r="G11" s="1"/>
      <c r="H11" s="2"/>
      <c r="I11" s="2"/>
      <c r="J11" s="2"/>
      <c r="K11" s="2"/>
      <c r="L11" s="2"/>
      <c r="M11" s="2"/>
      <c r="N11" s="2"/>
      <c r="O11" s="2"/>
    </row>
    <row r="12" spans="2:15" ht="18.75" customHeight="1" x14ac:dyDescent="0.25">
      <c r="B12" s="99" t="s">
        <v>52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</row>
    <row r="13" spans="2:15" ht="15.75" thickBot="1" x14ac:dyDescent="0.3">
      <c r="C13" s="3"/>
      <c r="D13" s="3"/>
      <c r="E13" s="3"/>
      <c r="F13" s="3"/>
      <c r="G13" s="3"/>
      <c r="H13" s="4"/>
      <c r="I13" s="4"/>
      <c r="J13" s="5"/>
      <c r="K13" s="5"/>
      <c r="L13" s="5"/>
      <c r="M13" s="5"/>
      <c r="N13" s="5"/>
      <c r="O13" s="5"/>
    </row>
    <row r="14" spans="2:15" ht="25.5" customHeight="1" x14ac:dyDescent="0.25">
      <c r="B14" s="6" t="s">
        <v>53</v>
      </c>
      <c r="C14" s="100" t="s">
        <v>54</v>
      </c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2"/>
    </row>
    <row r="15" spans="2:15" ht="25.5" customHeight="1" x14ac:dyDescent="0.25">
      <c r="B15" s="30" t="s">
        <v>55</v>
      </c>
      <c r="C15" s="103" t="s">
        <v>56</v>
      </c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5"/>
    </row>
    <row r="16" spans="2:15" ht="38.25" customHeight="1" x14ac:dyDescent="0.25">
      <c r="B16" s="30" t="s">
        <v>57</v>
      </c>
      <c r="C16" s="103" t="s">
        <v>125</v>
      </c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5"/>
    </row>
    <row r="17" spans="2:15" ht="20.25" customHeight="1" x14ac:dyDescent="0.25">
      <c r="B17" s="71" t="s">
        <v>58</v>
      </c>
      <c r="C17" s="95" t="s">
        <v>84</v>
      </c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7"/>
    </row>
    <row r="18" spans="2:15" ht="15" customHeight="1" x14ac:dyDescent="0.25">
      <c r="B18" s="72"/>
      <c r="C18" s="79" t="s">
        <v>19</v>
      </c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1"/>
    </row>
    <row r="19" spans="2:15" ht="15" customHeight="1" x14ac:dyDescent="0.25">
      <c r="B19" s="72"/>
      <c r="C19" s="79" t="s">
        <v>59</v>
      </c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1"/>
    </row>
    <row r="20" spans="2:15" ht="15" customHeight="1" x14ac:dyDescent="0.25">
      <c r="B20" s="90"/>
      <c r="C20" s="113" t="s">
        <v>87</v>
      </c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5"/>
    </row>
    <row r="21" spans="2:15" ht="16.5" customHeight="1" x14ac:dyDescent="0.25">
      <c r="B21" s="87" t="s">
        <v>60</v>
      </c>
      <c r="C21" s="95" t="s">
        <v>61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7"/>
    </row>
    <row r="22" spans="2:15" ht="18.75" customHeight="1" x14ac:dyDescent="0.25">
      <c r="B22" s="88"/>
      <c r="C22" s="79" t="s">
        <v>62</v>
      </c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1"/>
    </row>
    <row r="23" spans="2:15" ht="18.75" customHeight="1" x14ac:dyDescent="0.25">
      <c r="B23" s="88"/>
      <c r="C23" s="79" t="s">
        <v>92</v>
      </c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1"/>
    </row>
    <row r="24" spans="2:15" ht="30" customHeight="1" x14ac:dyDescent="0.25">
      <c r="B24" s="88"/>
      <c r="C24" s="79" t="s">
        <v>75</v>
      </c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1"/>
    </row>
    <row r="25" spans="2:15" ht="15" customHeight="1" x14ac:dyDescent="0.25">
      <c r="B25" s="89"/>
      <c r="C25" s="113" t="s">
        <v>123</v>
      </c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5"/>
    </row>
    <row r="26" spans="2:15" ht="25.5" customHeight="1" x14ac:dyDescent="0.25">
      <c r="B26" s="30" t="s">
        <v>63</v>
      </c>
      <c r="C26" s="84" t="s">
        <v>152</v>
      </c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6"/>
    </row>
    <row r="27" spans="2:15" ht="18.75" customHeight="1" x14ac:dyDescent="0.25">
      <c r="B27" s="90" t="s">
        <v>64</v>
      </c>
      <c r="C27" s="82" t="s">
        <v>65</v>
      </c>
      <c r="D27" s="82"/>
      <c r="E27" s="109" t="s">
        <v>66</v>
      </c>
      <c r="F27" s="110"/>
      <c r="G27" s="110"/>
      <c r="H27" s="110"/>
      <c r="I27" s="110"/>
      <c r="J27" s="110"/>
      <c r="K27" s="110"/>
      <c r="L27" s="110"/>
      <c r="M27" s="110"/>
      <c r="N27" s="110"/>
      <c r="O27" s="111"/>
    </row>
    <row r="28" spans="2:15" ht="19.5" customHeight="1" x14ac:dyDescent="0.25">
      <c r="B28" s="91"/>
      <c r="C28" s="83"/>
      <c r="D28" s="83"/>
      <c r="E28" s="26" t="s">
        <v>26</v>
      </c>
      <c r="F28" s="26" t="s">
        <v>27</v>
      </c>
      <c r="G28" s="26" t="s">
        <v>28</v>
      </c>
      <c r="H28" s="26" t="s">
        <v>29</v>
      </c>
      <c r="I28" s="26" t="s">
        <v>30</v>
      </c>
      <c r="J28" s="26" t="s">
        <v>31</v>
      </c>
      <c r="K28" s="26" t="s">
        <v>32</v>
      </c>
      <c r="L28" s="26" t="s">
        <v>83</v>
      </c>
      <c r="M28" s="26" t="s">
        <v>116</v>
      </c>
      <c r="N28" s="65" t="s">
        <v>145</v>
      </c>
      <c r="O28" s="7" t="s">
        <v>8</v>
      </c>
    </row>
    <row r="29" spans="2:15" ht="15.75" customHeight="1" x14ac:dyDescent="0.25">
      <c r="B29" s="91"/>
      <c r="C29" s="108" t="s">
        <v>67</v>
      </c>
      <c r="D29" s="108"/>
      <c r="E29" s="75">
        <f>SUM(E31:E35)</f>
        <v>906.8</v>
      </c>
      <c r="F29" s="75">
        <f t="shared" ref="F29:K29" si="0">SUM(F31:F35)</f>
        <v>280</v>
      </c>
      <c r="G29" s="75">
        <f t="shared" si="0"/>
        <v>605</v>
      </c>
      <c r="H29" s="75">
        <f t="shared" si="0"/>
        <v>4481.3999999999996</v>
      </c>
      <c r="I29" s="75">
        <f t="shared" si="0"/>
        <v>614.5</v>
      </c>
      <c r="J29" s="75">
        <f t="shared" si="0"/>
        <v>2344.3000000000002</v>
      </c>
      <c r="K29" s="75">
        <f t="shared" si="0"/>
        <v>873.40000000000009</v>
      </c>
      <c r="L29" s="92">
        <f>SUM(L31:L35)</f>
        <v>407.7</v>
      </c>
      <c r="M29" s="92">
        <f>SUM(M31:M35)</f>
        <v>703.2</v>
      </c>
      <c r="N29" s="92">
        <f>SUM(N31:N35)</f>
        <v>651.70000000000005</v>
      </c>
      <c r="O29" s="112">
        <f>SUM(O31:O35)</f>
        <v>11868.000000000004</v>
      </c>
    </row>
    <row r="30" spans="2:15" ht="13.5" customHeight="1" x14ac:dyDescent="0.25">
      <c r="B30" s="91"/>
      <c r="C30" s="107" t="s">
        <v>68</v>
      </c>
      <c r="D30" s="107"/>
      <c r="E30" s="75"/>
      <c r="F30" s="75"/>
      <c r="G30" s="75"/>
      <c r="H30" s="75"/>
      <c r="I30" s="75"/>
      <c r="J30" s="75"/>
      <c r="K30" s="75"/>
      <c r="L30" s="92"/>
      <c r="M30" s="92"/>
      <c r="N30" s="92"/>
      <c r="O30" s="112"/>
    </row>
    <row r="31" spans="2:15" ht="51" customHeight="1" x14ac:dyDescent="0.25">
      <c r="B31" s="91"/>
      <c r="C31" s="74" t="s">
        <v>9</v>
      </c>
      <c r="D31" s="74"/>
      <c r="E31" s="8">
        <f>'Прил2 культура'!H19+'Прил2 культура'!H31+'Прил2 культура'!H43+'Прил2 культура'!H73</f>
        <v>700.9</v>
      </c>
      <c r="F31" s="8">
        <f>'Прил2 культура'!I19+'Прил2 культура'!I31+'Прил2 культура'!I43+'Прил2 культура'!I73</f>
        <v>200</v>
      </c>
      <c r="G31" s="8">
        <f>'Прил2 культура'!J19+'Прил2 культура'!J31+'Прил2 культура'!J43+'Прил2 культура'!J73</f>
        <v>163</v>
      </c>
      <c r="H31" s="8">
        <f>'Прил2 культура'!K19+'Прил2 культура'!K31+'Прил2 культура'!K43+'Прил2 культура'!K73</f>
        <v>4039.4</v>
      </c>
      <c r="I31" s="8">
        <f>'Прил2 культура'!L19+'Прил2 культура'!L31+'Прил2 культура'!L43+'Прил2 культура'!L73</f>
        <v>257.60000000000002</v>
      </c>
      <c r="J31" s="8">
        <f>'Прил2 культура'!M19+'Прил2 культура'!M31+'Прил2 культура'!M43+'Прил2 культура'!M73</f>
        <v>1554.9</v>
      </c>
      <c r="K31" s="8">
        <f>'Прил2 культура'!N19+'Прил2 культура'!N31+'Прил2 культура'!N43+'Прил2 культура'!N73</f>
        <v>469.3</v>
      </c>
      <c r="L31" s="8">
        <f>'Прил2 культура'!O19+'Прил2 культура'!O31+'Прил2 культура'!O43+'Прил2 культура'!O73</f>
        <v>407.7</v>
      </c>
      <c r="M31" s="8">
        <f>'Прил2 культура'!P19+'Прил2 культура'!P31+'Прил2 культура'!P43+'Прил2 культура'!P73</f>
        <v>703.2</v>
      </c>
      <c r="N31" s="8">
        <f>'Прил2 культура'!Q19+'Прил2 культура'!Q31+'Прил2 культура'!Q43+'Прил2 культура'!Q73</f>
        <v>651.70000000000005</v>
      </c>
      <c r="O31" s="9">
        <f>SUM(E31:N31)</f>
        <v>9147.7000000000025</v>
      </c>
    </row>
    <row r="32" spans="2:15" ht="54" customHeight="1" x14ac:dyDescent="0.25">
      <c r="B32" s="91"/>
      <c r="C32" s="74" t="s">
        <v>10</v>
      </c>
      <c r="D32" s="74"/>
      <c r="E32" s="8">
        <f>'Прил2 культура'!H20+'Прил2 культура'!H32+'Прил2 культура'!H44+'Прил2 культура'!H74</f>
        <v>0</v>
      </c>
      <c r="F32" s="8">
        <f>'Прил2 культура'!I20+'Прил2 культура'!I32+'Прил2 культура'!I44+'Прил2 культура'!I74</f>
        <v>0</v>
      </c>
      <c r="G32" s="8">
        <f>'Прил2 культура'!J20+'Прил2 культура'!J32+'Прил2 культура'!J44+'Прил2 культура'!J74</f>
        <v>0</v>
      </c>
      <c r="H32" s="8">
        <f>'Прил2 культура'!K20+'Прил2 культура'!K32+'Прил2 культура'!K44+'Прил2 культура'!K74</f>
        <v>0</v>
      </c>
      <c r="I32" s="8">
        <f>'Прил2 культура'!L20+'Прил2 культура'!L32+'Прил2 культура'!L44+'Прил2 культура'!L74</f>
        <v>0</v>
      </c>
      <c r="J32" s="8">
        <f>'Прил2 культура'!M20+'Прил2 культура'!M32+'Прил2 культура'!M44+'Прил2 культура'!M74</f>
        <v>0</v>
      </c>
      <c r="K32" s="8">
        <f>'Прил2 культура'!N20+'Прил2 культура'!N32+'Прил2 культура'!N44+'Прил2 культура'!N74</f>
        <v>0</v>
      </c>
      <c r="L32" s="8">
        <f>'Прил2 культура'!O20+'Прил2 культура'!O32+'Прил2 культура'!O44+'Прил2 культура'!O74</f>
        <v>0</v>
      </c>
      <c r="M32" s="8">
        <f>'Прил2 культура'!P20+'Прил2 культура'!P32+'Прил2 культура'!P44+'Прил2 культура'!P74</f>
        <v>0</v>
      </c>
      <c r="N32" s="8">
        <f>'Прил2 культура'!Q20+'Прил2 культура'!Q32+'Прил2 культура'!Q44+'Прил2 культура'!Q74</f>
        <v>0</v>
      </c>
      <c r="O32" s="63">
        <f t="shared" ref="O32:O35" si="1">SUM(E32:N32)</f>
        <v>0</v>
      </c>
    </row>
    <row r="33" spans="2:15" ht="46.5" customHeight="1" x14ac:dyDescent="0.25">
      <c r="B33" s="91"/>
      <c r="C33" s="74" t="s">
        <v>12</v>
      </c>
      <c r="D33" s="74"/>
      <c r="E33" s="8">
        <f>'Прил2 культура'!H21+'Прил2 культура'!H33+'Прил2 культура'!H45+'Прил2 культура'!H75</f>
        <v>0</v>
      </c>
      <c r="F33" s="8">
        <f>'Прил2 культура'!I21+'Прил2 культура'!I33+'Прил2 культура'!I45+'Прил2 культура'!I75</f>
        <v>0</v>
      </c>
      <c r="G33" s="8">
        <f>'Прил2 культура'!J21+'Прил2 культура'!J33+'Прил2 культура'!J45+'Прил2 культура'!J75</f>
        <v>0</v>
      </c>
      <c r="H33" s="8">
        <f>'Прил2 культура'!K21+'Прил2 культура'!K33+'Прил2 культура'!K45+'Прил2 культура'!K75</f>
        <v>0</v>
      </c>
      <c r="I33" s="8">
        <f>'Прил2 культура'!L21+'Прил2 культура'!L33+'Прил2 культура'!L45+'Прил2 культура'!L75</f>
        <v>0</v>
      </c>
      <c r="J33" s="8">
        <f>'Прил2 культура'!M21+'Прил2 культура'!M33+'Прил2 культура'!M45+'Прил2 культура'!M75</f>
        <v>0</v>
      </c>
      <c r="K33" s="8">
        <f>'Прил2 культура'!N21+'Прил2 культура'!N33+'Прил2 культура'!N45+'Прил2 культура'!N75</f>
        <v>0</v>
      </c>
      <c r="L33" s="8">
        <f>'Прил2 культура'!O21+'Прил2 культура'!O33+'Прил2 культура'!O45+'Прил2 культура'!O75</f>
        <v>0</v>
      </c>
      <c r="M33" s="8">
        <f>'Прил2 культура'!P21+'Прил2 культура'!P33+'Прил2 культура'!P45+'Прил2 культура'!P75</f>
        <v>0</v>
      </c>
      <c r="N33" s="8">
        <f>'Прил2 культура'!Q21+'Прил2 культура'!Q33+'Прил2 культура'!Q45+'Прил2 культура'!Q75</f>
        <v>0</v>
      </c>
      <c r="O33" s="63">
        <f t="shared" si="1"/>
        <v>0</v>
      </c>
    </row>
    <row r="34" spans="2:15" ht="38.25" customHeight="1" x14ac:dyDescent="0.25">
      <c r="B34" s="91"/>
      <c r="C34" s="74" t="s">
        <v>13</v>
      </c>
      <c r="D34" s="74"/>
      <c r="E34" s="8">
        <f>'Прил2 культура'!H22+'Прил2 культура'!H34+'Прил2 культура'!H46+'Прил2 культура'!H76</f>
        <v>205.9</v>
      </c>
      <c r="F34" s="8">
        <f>'Прил2 культура'!I22+'Прил2 культура'!I34+'Прил2 культура'!I46+'Прил2 культура'!I76</f>
        <v>80</v>
      </c>
      <c r="G34" s="8">
        <f>'Прил2 культура'!J22+'Прил2 культура'!J34+'Прил2 культура'!J46+'Прил2 культура'!J76</f>
        <v>442</v>
      </c>
      <c r="H34" s="8">
        <f>'Прил2 культура'!K22+'Прил2 культура'!K34+'Прил2 культура'!K46+'Прил2 культура'!K76</f>
        <v>442</v>
      </c>
      <c r="I34" s="8">
        <f>'Прил2 культура'!L22+'Прил2 культура'!L34+'Прил2 культура'!L46+'Прил2 культура'!L76</f>
        <v>356.9</v>
      </c>
      <c r="J34" s="8">
        <f>'Прил2 культура'!M22+'Прил2 культура'!M34+'Прил2 культура'!M46+'Прил2 культура'!M76+'Прил2 культура'!M88</f>
        <v>789.4</v>
      </c>
      <c r="K34" s="8">
        <f>'Прил2 культура'!N22+'Прил2 культура'!N34+'Прил2 культура'!N46+'Прил2 культура'!N76</f>
        <v>404.1</v>
      </c>
      <c r="L34" s="8">
        <f>'Прил2 культура'!O22+'Прил2 культура'!O34+'Прил2 культура'!O46+'Прил2 культура'!O76</f>
        <v>0</v>
      </c>
      <c r="M34" s="8">
        <f>'Прил2 культура'!P22+'Прил2 культура'!P34+'Прил2 культура'!P46+'Прил2 культура'!P76</f>
        <v>0</v>
      </c>
      <c r="N34" s="8">
        <f>'Прил2 культура'!Q22+'Прил2 культура'!Q34+'Прил2 культура'!Q46+'Прил2 культура'!Q76</f>
        <v>0</v>
      </c>
      <c r="O34" s="63">
        <f t="shared" si="1"/>
        <v>2720.3</v>
      </c>
    </row>
    <row r="35" spans="2:15" ht="25.5" customHeight="1" x14ac:dyDescent="0.25">
      <c r="B35" s="91"/>
      <c r="C35" s="74" t="s">
        <v>33</v>
      </c>
      <c r="D35" s="74"/>
      <c r="E35" s="8">
        <f>'Прил2 культура'!H23+'Прил2 культура'!H35+'Прил2 культура'!H47+'Прил2 культура'!H77</f>
        <v>0</v>
      </c>
      <c r="F35" s="8">
        <f>'Прил2 культура'!I23+'Прил2 культура'!I35+'Прил2 культура'!I47+'Прил2 культура'!I77</f>
        <v>0</v>
      </c>
      <c r="G35" s="8">
        <f>'Прил2 культура'!J23+'Прил2 культура'!J35+'Прил2 культура'!J47+'Прил2 культура'!J77</f>
        <v>0</v>
      </c>
      <c r="H35" s="8">
        <f>'Прил2 культура'!K23+'Прил2 культура'!K35+'Прил2 культура'!K47+'Прил2 культура'!K77</f>
        <v>0</v>
      </c>
      <c r="I35" s="8">
        <f>'Прил2 культура'!L23+'Прил2 культура'!L35+'Прил2 культура'!L47+'Прил2 культура'!L77</f>
        <v>0</v>
      </c>
      <c r="J35" s="8">
        <f>'Прил2 культура'!M23+'Прил2 культура'!M35+'Прил2 культура'!M47+'Прил2 культура'!M77</f>
        <v>0</v>
      </c>
      <c r="K35" s="8">
        <f>'Прил2 культура'!N23+'Прил2 культура'!N35+'Прил2 культура'!N47+'Прил2 культура'!N77</f>
        <v>0</v>
      </c>
      <c r="L35" s="8">
        <f>'Прил2 культура'!O23+'Прил2 культура'!O35+'Прил2 культура'!O47+'Прил2 культура'!O77</f>
        <v>0</v>
      </c>
      <c r="M35" s="8">
        <f>'Прил2 культура'!P23+'Прил2 культура'!P35+'Прил2 культура'!P47+'Прил2 культура'!P77</f>
        <v>0</v>
      </c>
      <c r="N35" s="8">
        <f>'Прил2 культура'!Q23+'Прил2 культура'!Q35+'Прил2 культура'!Q47+'Прил2 культура'!Q77</f>
        <v>0</v>
      </c>
      <c r="O35" s="63">
        <f t="shared" si="1"/>
        <v>0</v>
      </c>
    </row>
    <row r="36" spans="2:15" ht="18.75" customHeight="1" x14ac:dyDescent="0.25">
      <c r="B36" s="71" t="s">
        <v>69</v>
      </c>
      <c r="C36" s="95" t="s">
        <v>89</v>
      </c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7"/>
    </row>
    <row r="37" spans="2:15" ht="24" customHeight="1" x14ac:dyDescent="0.25">
      <c r="B37" s="72"/>
      <c r="C37" s="79" t="s">
        <v>90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1"/>
    </row>
    <row r="38" spans="2:15" ht="16.5" customHeight="1" x14ac:dyDescent="0.25">
      <c r="B38" s="72"/>
      <c r="C38" s="79" t="s">
        <v>126</v>
      </c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1"/>
    </row>
    <row r="39" spans="2:15" ht="15" customHeight="1" x14ac:dyDescent="0.25">
      <c r="B39" s="72"/>
      <c r="C39" s="79" t="s">
        <v>91</v>
      </c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1"/>
    </row>
    <row r="40" spans="2:15" ht="15" customHeight="1" x14ac:dyDescent="0.25">
      <c r="B40" s="72"/>
      <c r="C40" s="79" t="s">
        <v>88</v>
      </c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1"/>
    </row>
    <row r="41" spans="2:15" ht="26.25" hidden="1" customHeight="1" x14ac:dyDescent="0.25">
      <c r="B41" s="72"/>
      <c r="C41" s="79" t="s">
        <v>88</v>
      </c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1"/>
    </row>
    <row r="42" spans="2:15" ht="15" hidden="1" customHeight="1" x14ac:dyDescent="0.25">
      <c r="B42" s="72"/>
      <c r="C42" s="79" t="s">
        <v>88</v>
      </c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1"/>
    </row>
    <row r="43" spans="2:15" ht="18" customHeight="1" thickBot="1" x14ac:dyDescent="0.3">
      <c r="B43" s="73"/>
      <c r="C43" s="76" t="s">
        <v>88</v>
      </c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8"/>
    </row>
  </sheetData>
  <sheetProtection password="C665" sheet="1" objects="1" scenarios="1"/>
  <mergeCells count="53">
    <mergeCell ref="B4:O4"/>
    <mergeCell ref="C16:O16"/>
    <mergeCell ref="C30:D30"/>
    <mergeCell ref="C29:D29"/>
    <mergeCell ref="E29:E30"/>
    <mergeCell ref="C21:O21"/>
    <mergeCell ref="E27:O27"/>
    <mergeCell ref="O29:O30"/>
    <mergeCell ref="B17:B20"/>
    <mergeCell ref="C20:O20"/>
    <mergeCell ref="L29:L30"/>
    <mergeCell ref="C25:O25"/>
    <mergeCell ref="C23:O23"/>
    <mergeCell ref="C19:O19"/>
    <mergeCell ref="C18:O18"/>
    <mergeCell ref="C17:O17"/>
    <mergeCell ref="J1:M1"/>
    <mergeCell ref="C24:O24"/>
    <mergeCell ref="C39:O39"/>
    <mergeCell ref="C38:O38"/>
    <mergeCell ref="J29:J30"/>
    <mergeCell ref="K29:K30"/>
    <mergeCell ref="H2:O3"/>
    <mergeCell ref="C37:O37"/>
    <mergeCell ref="C36:O36"/>
    <mergeCell ref="B5:O5"/>
    <mergeCell ref="B6:O6"/>
    <mergeCell ref="J8:O8"/>
    <mergeCell ref="J9:O10"/>
    <mergeCell ref="B12:O12"/>
    <mergeCell ref="C14:O14"/>
    <mergeCell ref="C15:O15"/>
    <mergeCell ref="C27:D28"/>
    <mergeCell ref="C26:O26"/>
    <mergeCell ref="B21:B25"/>
    <mergeCell ref="C22:O22"/>
    <mergeCell ref="F29:F30"/>
    <mergeCell ref="G29:G30"/>
    <mergeCell ref="B27:B35"/>
    <mergeCell ref="M29:M30"/>
    <mergeCell ref="N29:N30"/>
    <mergeCell ref="B36:B43"/>
    <mergeCell ref="C31:D31"/>
    <mergeCell ref="C32:D32"/>
    <mergeCell ref="H29:H30"/>
    <mergeCell ref="I29:I30"/>
    <mergeCell ref="C35:D35"/>
    <mergeCell ref="C33:D33"/>
    <mergeCell ref="C34:D34"/>
    <mergeCell ref="C43:O43"/>
    <mergeCell ref="C42:O42"/>
    <mergeCell ref="C41:O41"/>
    <mergeCell ref="C40:O40"/>
  </mergeCells>
  <printOptions horizontalCentered="1"/>
  <pageMargins left="0" right="0" top="0" bottom="0" header="0" footer="0"/>
  <pageSetup paperSize="9" scale="7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25"/>
  <sheetViews>
    <sheetView topLeftCell="B22" workbookViewId="0">
      <selection activeCell="B1" sqref="B1:S25"/>
    </sheetView>
  </sheetViews>
  <sheetFormatPr defaultRowHeight="15" x14ac:dyDescent="0.25"/>
  <cols>
    <col min="1" max="1" width="2" style="31" customWidth="1"/>
    <col min="2" max="2" width="4.42578125" style="31" customWidth="1"/>
    <col min="3" max="3" width="21.7109375" style="31" customWidth="1"/>
    <col min="4" max="4" width="12" style="31" customWidth="1"/>
    <col min="5" max="5" width="9.7109375" style="31" customWidth="1"/>
    <col min="6" max="6" width="12.7109375" style="31" customWidth="1"/>
    <col min="7" max="7" width="11.85546875" style="31" customWidth="1"/>
    <col min="8" max="8" width="9.5703125" style="31" customWidth="1"/>
    <col min="9" max="9" width="13.85546875" style="31" customWidth="1"/>
    <col min="10" max="16384" width="9.140625" style="31"/>
  </cols>
  <sheetData>
    <row r="1" spans="2:19" ht="15.75" x14ac:dyDescent="0.25">
      <c r="B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40" t="s">
        <v>51</v>
      </c>
      <c r="P1" s="140"/>
      <c r="Q1" s="140"/>
      <c r="R1" s="66"/>
    </row>
    <row r="2" spans="2:19" ht="32.25" customHeight="1" x14ac:dyDescent="0.25">
      <c r="C2" s="10"/>
      <c r="D2" s="10"/>
      <c r="E2" s="10"/>
      <c r="F2" s="10"/>
      <c r="G2" s="10"/>
      <c r="H2" s="10"/>
      <c r="I2" s="10"/>
      <c r="J2" s="10"/>
      <c r="K2" s="10"/>
      <c r="L2" s="141" t="s">
        <v>154</v>
      </c>
      <c r="M2" s="141"/>
      <c r="N2" s="141"/>
      <c r="O2" s="141"/>
      <c r="P2" s="141"/>
      <c r="Q2" s="141"/>
      <c r="R2" s="141"/>
      <c r="S2" s="141"/>
    </row>
    <row r="3" spans="2:19" ht="29.25" customHeight="1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41"/>
      <c r="M3" s="141"/>
      <c r="N3" s="141"/>
      <c r="O3" s="141"/>
      <c r="P3" s="141"/>
      <c r="Q3" s="141"/>
      <c r="R3" s="141"/>
      <c r="S3" s="141"/>
    </row>
    <row r="4" spans="2:19" ht="22.5" customHeight="1" x14ac:dyDescent="0.25">
      <c r="B4" s="143" t="s">
        <v>138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</row>
    <row r="5" spans="2:19" ht="15.75" customHeight="1" x14ac:dyDescent="0.25">
      <c r="B5" s="99" t="s">
        <v>39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</row>
    <row r="6" spans="2:19" ht="15" customHeight="1" x14ac:dyDescent="0.25">
      <c r="B6" s="142" t="s">
        <v>40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</row>
    <row r="7" spans="2:19" ht="15" customHeight="1" x14ac:dyDescent="0.25">
      <c r="B7" s="131" t="s">
        <v>41</v>
      </c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</row>
    <row r="8" spans="2:19" ht="15.75" thickBot="1" x14ac:dyDescent="0.3">
      <c r="D8" s="138"/>
      <c r="E8" s="138"/>
      <c r="F8" s="138"/>
      <c r="G8" s="138"/>
      <c r="I8" s="33"/>
      <c r="J8" s="139"/>
      <c r="K8" s="139"/>
      <c r="L8" s="139"/>
      <c r="M8" s="139"/>
      <c r="N8" s="34"/>
      <c r="O8" s="130"/>
      <c r="P8" s="130"/>
    </row>
    <row r="9" spans="2:19" ht="38.25" customHeight="1" x14ac:dyDescent="0.25">
      <c r="B9" s="127" t="s">
        <v>24</v>
      </c>
      <c r="C9" s="129" t="s">
        <v>42</v>
      </c>
      <c r="D9" s="129" t="s">
        <v>43</v>
      </c>
      <c r="E9" s="129"/>
      <c r="F9" s="129" t="s">
        <v>44</v>
      </c>
      <c r="G9" s="129"/>
      <c r="H9" s="129" t="s">
        <v>45</v>
      </c>
      <c r="I9" s="129" t="s">
        <v>46</v>
      </c>
      <c r="J9" s="132" t="s">
        <v>47</v>
      </c>
      <c r="K9" s="133"/>
      <c r="L9" s="133"/>
      <c r="M9" s="133"/>
      <c r="N9" s="133"/>
      <c r="O9" s="133"/>
      <c r="P9" s="133"/>
      <c r="Q9" s="133"/>
      <c r="R9" s="133"/>
      <c r="S9" s="134"/>
    </row>
    <row r="10" spans="2:19" ht="68.25" customHeight="1" x14ac:dyDescent="0.25">
      <c r="B10" s="128"/>
      <c r="C10" s="83"/>
      <c r="D10" s="26" t="s">
        <v>48</v>
      </c>
      <c r="E10" s="26" t="s">
        <v>49</v>
      </c>
      <c r="F10" s="83"/>
      <c r="G10" s="83"/>
      <c r="H10" s="83"/>
      <c r="I10" s="83"/>
      <c r="J10" s="25" t="s">
        <v>26</v>
      </c>
      <c r="K10" s="25" t="s">
        <v>27</v>
      </c>
      <c r="L10" s="25" t="s">
        <v>28</v>
      </c>
      <c r="M10" s="25" t="s">
        <v>29</v>
      </c>
      <c r="N10" s="25" t="s">
        <v>30</v>
      </c>
      <c r="O10" s="25" t="s">
        <v>31</v>
      </c>
      <c r="P10" s="27" t="s">
        <v>32</v>
      </c>
      <c r="Q10" s="26" t="s">
        <v>83</v>
      </c>
      <c r="R10" s="65" t="s">
        <v>116</v>
      </c>
      <c r="S10" s="29" t="s">
        <v>145</v>
      </c>
    </row>
    <row r="11" spans="2:19" x14ac:dyDescent="0.25">
      <c r="B11" s="36">
        <v>1</v>
      </c>
      <c r="C11" s="26">
        <v>2</v>
      </c>
      <c r="D11" s="26">
        <v>3</v>
      </c>
      <c r="E11" s="26">
        <v>4</v>
      </c>
      <c r="F11" s="83">
        <v>5</v>
      </c>
      <c r="G11" s="83"/>
      <c r="H11" s="26">
        <v>6</v>
      </c>
      <c r="I11" s="26">
        <v>7</v>
      </c>
      <c r="J11" s="26">
        <v>8</v>
      </c>
      <c r="K11" s="26">
        <v>9</v>
      </c>
      <c r="L11" s="26">
        <v>10</v>
      </c>
      <c r="M11" s="26">
        <v>11</v>
      </c>
      <c r="N11" s="26">
        <v>12</v>
      </c>
      <c r="O11" s="26">
        <v>13</v>
      </c>
      <c r="P11" s="28">
        <v>14</v>
      </c>
      <c r="Q11" s="26">
        <v>15</v>
      </c>
      <c r="R11" s="65">
        <v>16</v>
      </c>
      <c r="S11" s="29">
        <v>17</v>
      </c>
    </row>
    <row r="12" spans="2:19" ht="29.25" customHeight="1" x14ac:dyDescent="0.25">
      <c r="B12" s="135" t="s">
        <v>7</v>
      </c>
      <c r="C12" s="119" t="s">
        <v>93</v>
      </c>
      <c r="D12" s="126">
        <f>'Прил2 культура'!G19</f>
        <v>8044.2000000000007</v>
      </c>
      <c r="E12" s="126">
        <f>'Прил2 культура'!G20+'Прил2 культура'!G21+'Прил2 культура'!G22+'Прил2 культура'!G23</f>
        <v>0</v>
      </c>
      <c r="F12" s="117" t="s">
        <v>94</v>
      </c>
      <c r="G12" s="118"/>
      <c r="H12" s="26" t="s">
        <v>140</v>
      </c>
      <c r="I12" s="26">
        <v>20</v>
      </c>
      <c r="J12" s="26">
        <v>16</v>
      </c>
      <c r="K12" s="26">
        <v>12</v>
      </c>
      <c r="L12" s="26">
        <v>10</v>
      </c>
      <c r="M12" s="26">
        <v>11</v>
      </c>
      <c r="N12" s="26">
        <v>9</v>
      </c>
      <c r="O12" s="26">
        <v>9</v>
      </c>
      <c r="P12" s="28">
        <v>8</v>
      </c>
      <c r="Q12" s="26">
        <v>8</v>
      </c>
      <c r="R12" s="65">
        <v>8</v>
      </c>
      <c r="S12" s="29">
        <v>8</v>
      </c>
    </row>
    <row r="13" spans="2:19" ht="28.5" customHeight="1" x14ac:dyDescent="0.25">
      <c r="B13" s="136"/>
      <c r="C13" s="120"/>
      <c r="D13" s="126"/>
      <c r="E13" s="126"/>
      <c r="F13" s="117" t="s">
        <v>95</v>
      </c>
      <c r="G13" s="118"/>
      <c r="H13" s="26" t="s">
        <v>141</v>
      </c>
      <c r="I13" s="26">
        <v>1510</v>
      </c>
      <c r="J13" s="26">
        <v>1350</v>
      </c>
      <c r="K13" s="26">
        <v>1090</v>
      </c>
      <c r="L13" s="26">
        <v>860</v>
      </c>
      <c r="M13" s="26">
        <v>1160</v>
      </c>
      <c r="N13" s="26">
        <v>960</v>
      </c>
      <c r="O13" s="26">
        <v>760</v>
      </c>
      <c r="P13" s="28">
        <v>625</v>
      </c>
      <c r="Q13" s="26">
        <v>575</v>
      </c>
      <c r="R13" s="65">
        <v>575</v>
      </c>
      <c r="S13" s="29">
        <v>575</v>
      </c>
    </row>
    <row r="14" spans="2:19" ht="31.5" customHeight="1" x14ac:dyDescent="0.25">
      <c r="B14" s="136"/>
      <c r="C14" s="120"/>
      <c r="D14" s="126"/>
      <c r="E14" s="126"/>
      <c r="F14" s="117" t="s">
        <v>96</v>
      </c>
      <c r="G14" s="118"/>
      <c r="H14" s="60" t="s">
        <v>141</v>
      </c>
      <c r="I14" s="26">
        <v>3210</v>
      </c>
      <c r="J14" s="26">
        <v>4500</v>
      </c>
      <c r="K14" s="26">
        <v>2060</v>
      </c>
      <c r="L14" s="26">
        <v>1910</v>
      </c>
      <c r="M14" s="26">
        <v>2310</v>
      </c>
      <c r="N14" s="26">
        <v>1010</v>
      </c>
      <c r="O14" s="26">
        <v>11360</v>
      </c>
      <c r="P14" s="28">
        <v>1360</v>
      </c>
      <c r="Q14" s="26">
        <v>1160</v>
      </c>
      <c r="R14" s="65">
        <v>1160</v>
      </c>
      <c r="S14" s="29">
        <v>1160</v>
      </c>
    </row>
    <row r="15" spans="2:19" ht="38.25" customHeight="1" x14ac:dyDescent="0.25">
      <c r="B15" s="135" t="s">
        <v>15</v>
      </c>
      <c r="C15" s="119" t="s">
        <v>97</v>
      </c>
      <c r="D15" s="126">
        <f>'Прил2 культура'!G31</f>
        <v>483.3</v>
      </c>
      <c r="E15" s="126">
        <f>'Прил2 культура'!G32+'Прил2 культура'!G33+'Прил2 культура'!G34+'Прил2 культура'!G35</f>
        <v>0</v>
      </c>
      <c r="F15" s="117" t="s">
        <v>98</v>
      </c>
      <c r="G15" s="118"/>
      <c r="H15" s="60" t="s">
        <v>140</v>
      </c>
      <c r="I15" s="26">
        <v>3</v>
      </c>
      <c r="J15" s="26">
        <v>3</v>
      </c>
      <c r="K15" s="26">
        <v>4</v>
      </c>
      <c r="L15" s="26">
        <v>4</v>
      </c>
      <c r="M15" s="26">
        <v>4</v>
      </c>
      <c r="N15" s="26">
        <v>4</v>
      </c>
      <c r="O15" s="26">
        <v>3</v>
      </c>
      <c r="P15" s="28">
        <v>4</v>
      </c>
      <c r="Q15" s="26">
        <v>4</v>
      </c>
      <c r="R15" s="65">
        <v>4</v>
      </c>
      <c r="S15" s="29">
        <v>4</v>
      </c>
    </row>
    <row r="16" spans="2:19" ht="39" customHeight="1" x14ac:dyDescent="0.25">
      <c r="B16" s="136"/>
      <c r="C16" s="120"/>
      <c r="D16" s="126"/>
      <c r="E16" s="126"/>
      <c r="F16" s="117" t="s">
        <v>95</v>
      </c>
      <c r="G16" s="118"/>
      <c r="H16" s="60" t="s">
        <v>141</v>
      </c>
      <c r="I16" s="26">
        <v>60</v>
      </c>
      <c r="J16" s="26">
        <v>60</v>
      </c>
      <c r="K16" s="26">
        <v>80</v>
      </c>
      <c r="L16" s="26">
        <v>80</v>
      </c>
      <c r="M16" s="26">
        <v>80</v>
      </c>
      <c r="N16" s="26">
        <v>80</v>
      </c>
      <c r="O16" s="26">
        <v>82</v>
      </c>
      <c r="P16" s="28">
        <v>80</v>
      </c>
      <c r="Q16" s="26">
        <v>80</v>
      </c>
      <c r="R16" s="65">
        <v>80</v>
      </c>
      <c r="S16" s="29">
        <v>80</v>
      </c>
    </row>
    <row r="17" spans="2:19" ht="39.75" customHeight="1" x14ac:dyDescent="0.25">
      <c r="B17" s="135" t="s">
        <v>34</v>
      </c>
      <c r="C17" s="119" t="s">
        <v>99</v>
      </c>
      <c r="D17" s="126">
        <f>'Прил2 культура'!G43</f>
        <v>144.80000000000001</v>
      </c>
      <c r="E17" s="126">
        <f>'Прил2 культура'!G44+'Прил2 культура'!G45+'Прил2 культура'!G46+'Прил2 культура'!G47</f>
        <v>2320.3000000000002</v>
      </c>
      <c r="F17" s="117" t="s">
        <v>100</v>
      </c>
      <c r="G17" s="118"/>
      <c r="H17" s="60" t="s">
        <v>140</v>
      </c>
      <c r="I17" s="26" t="s">
        <v>11</v>
      </c>
      <c r="J17" s="26">
        <v>1</v>
      </c>
      <c r="K17" s="26" t="s">
        <v>11</v>
      </c>
      <c r="L17" s="26" t="s">
        <v>11</v>
      </c>
      <c r="M17" s="26" t="s">
        <v>11</v>
      </c>
      <c r="N17" s="26" t="s">
        <v>11</v>
      </c>
      <c r="O17" s="26" t="s">
        <v>11</v>
      </c>
      <c r="P17" s="28" t="s">
        <v>11</v>
      </c>
      <c r="Q17" s="26" t="s">
        <v>11</v>
      </c>
      <c r="R17" s="65" t="s">
        <v>11</v>
      </c>
      <c r="S17" s="29" t="s">
        <v>11</v>
      </c>
    </row>
    <row r="18" spans="2:19" ht="52.5" customHeight="1" x14ac:dyDescent="0.25">
      <c r="B18" s="136"/>
      <c r="C18" s="120"/>
      <c r="D18" s="126"/>
      <c r="E18" s="126"/>
      <c r="F18" s="117" t="s">
        <v>101</v>
      </c>
      <c r="G18" s="118"/>
      <c r="H18" s="26" t="s">
        <v>142</v>
      </c>
      <c r="I18" s="26" t="s">
        <v>11</v>
      </c>
      <c r="J18" s="26">
        <v>10</v>
      </c>
      <c r="K18" s="26" t="s">
        <v>11</v>
      </c>
      <c r="L18" s="26">
        <v>23</v>
      </c>
      <c r="M18" s="26">
        <v>24</v>
      </c>
      <c r="N18" s="26">
        <v>20</v>
      </c>
      <c r="O18" s="26">
        <v>45</v>
      </c>
      <c r="P18" s="28">
        <v>12</v>
      </c>
      <c r="Q18" s="26" t="s">
        <v>11</v>
      </c>
      <c r="R18" s="65" t="s">
        <v>11</v>
      </c>
      <c r="S18" s="29" t="s">
        <v>11</v>
      </c>
    </row>
    <row r="19" spans="2:19" ht="51" customHeight="1" x14ac:dyDescent="0.25">
      <c r="B19" s="136"/>
      <c r="C19" s="120"/>
      <c r="D19" s="126"/>
      <c r="E19" s="126"/>
      <c r="F19" s="123" t="s">
        <v>102</v>
      </c>
      <c r="G19" s="124"/>
      <c r="H19" s="60" t="s">
        <v>140</v>
      </c>
      <c r="I19" s="26" t="s">
        <v>11</v>
      </c>
      <c r="J19" s="26">
        <v>1</v>
      </c>
      <c r="K19" s="26">
        <v>1</v>
      </c>
      <c r="L19" s="26">
        <v>3</v>
      </c>
      <c r="M19" s="26">
        <v>3</v>
      </c>
      <c r="N19" s="26">
        <v>1</v>
      </c>
      <c r="O19" s="26">
        <v>1</v>
      </c>
      <c r="P19" s="28">
        <v>1</v>
      </c>
      <c r="Q19" s="26" t="s">
        <v>11</v>
      </c>
      <c r="R19" s="65" t="s">
        <v>11</v>
      </c>
      <c r="S19" s="29" t="s">
        <v>11</v>
      </c>
    </row>
    <row r="20" spans="2:19" ht="65.25" customHeight="1" x14ac:dyDescent="0.25">
      <c r="B20" s="136"/>
      <c r="C20" s="120"/>
      <c r="D20" s="126"/>
      <c r="E20" s="126"/>
      <c r="F20" s="123" t="s">
        <v>103</v>
      </c>
      <c r="G20" s="124"/>
      <c r="H20" s="60" t="s">
        <v>141</v>
      </c>
      <c r="I20" s="26" t="s">
        <v>11</v>
      </c>
      <c r="J20" s="26">
        <v>200</v>
      </c>
      <c r="K20" s="26">
        <v>120</v>
      </c>
      <c r="L20" s="26" t="s">
        <v>80</v>
      </c>
      <c r="M20" s="26" t="s">
        <v>79</v>
      </c>
      <c r="N20" s="26" t="s">
        <v>81</v>
      </c>
      <c r="O20" s="26">
        <v>700</v>
      </c>
      <c r="P20" s="28" t="s">
        <v>124</v>
      </c>
      <c r="Q20" s="69" t="s">
        <v>11</v>
      </c>
      <c r="R20" s="69" t="s">
        <v>11</v>
      </c>
      <c r="S20" s="70" t="s">
        <v>11</v>
      </c>
    </row>
    <row r="21" spans="2:19" ht="69.75" customHeight="1" x14ac:dyDescent="0.25">
      <c r="B21" s="136"/>
      <c r="C21" s="120"/>
      <c r="D21" s="126"/>
      <c r="E21" s="126"/>
      <c r="F21" s="122" t="s">
        <v>104</v>
      </c>
      <c r="G21" s="122"/>
      <c r="H21" s="26" t="s">
        <v>50</v>
      </c>
      <c r="I21" s="26" t="s">
        <v>11</v>
      </c>
      <c r="J21" s="26" t="s">
        <v>11</v>
      </c>
      <c r="K21" s="26" t="s">
        <v>11</v>
      </c>
      <c r="L21" s="26" t="s">
        <v>11</v>
      </c>
      <c r="M21" s="26" t="s">
        <v>11</v>
      </c>
      <c r="N21" s="26" t="s">
        <v>11</v>
      </c>
      <c r="O21" s="26" t="s">
        <v>11</v>
      </c>
      <c r="P21" s="28" t="s">
        <v>11</v>
      </c>
      <c r="Q21" s="26" t="s">
        <v>11</v>
      </c>
      <c r="R21" s="65" t="s">
        <v>11</v>
      </c>
      <c r="S21" s="29" t="s">
        <v>11</v>
      </c>
    </row>
    <row r="22" spans="2:19" ht="64.5" customHeight="1" x14ac:dyDescent="0.25">
      <c r="B22" s="136"/>
      <c r="C22" s="120"/>
      <c r="D22" s="126"/>
      <c r="E22" s="126"/>
      <c r="F22" s="122" t="s">
        <v>105</v>
      </c>
      <c r="G22" s="122"/>
      <c r="H22" s="60" t="s">
        <v>140</v>
      </c>
      <c r="I22" s="26" t="s">
        <v>11</v>
      </c>
      <c r="J22" s="26">
        <v>2</v>
      </c>
      <c r="K22" s="26" t="s">
        <v>11</v>
      </c>
      <c r="L22" s="26" t="s">
        <v>11</v>
      </c>
      <c r="M22" s="26" t="s">
        <v>11</v>
      </c>
      <c r="N22" s="26" t="s">
        <v>11</v>
      </c>
      <c r="O22" s="26" t="s">
        <v>11</v>
      </c>
      <c r="P22" s="28" t="s">
        <v>11</v>
      </c>
      <c r="Q22" s="26" t="s">
        <v>11</v>
      </c>
      <c r="R22" s="65" t="s">
        <v>11</v>
      </c>
      <c r="S22" s="29" t="s">
        <v>11</v>
      </c>
    </row>
    <row r="23" spans="2:19" ht="64.5" customHeight="1" x14ac:dyDescent="0.25">
      <c r="B23" s="136"/>
      <c r="C23" s="120"/>
      <c r="D23" s="137"/>
      <c r="E23" s="137"/>
      <c r="F23" s="121" t="s">
        <v>106</v>
      </c>
      <c r="G23" s="121"/>
      <c r="H23" s="60" t="s">
        <v>141</v>
      </c>
      <c r="I23" s="11" t="s">
        <v>11</v>
      </c>
      <c r="J23" s="11">
        <v>78</v>
      </c>
      <c r="K23" s="11" t="s">
        <v>11</v>
      </c>
      <c r="L23" s="11" t="s">
        <v>11</v>
      </c>
      <c r="M23" s="11" t="s">
        <v>11</v>
      </c>
      <c r="N23" s="11" t="s">
        <v>11</v>
      </c>
      <c r="O23" s="11" t="s">
        <v>11</v>
      </c>
      <c r="P23" s="12" t="s">
        <v>11</v>
      </c>
      <c r="Q23" s="26" t="s">
        <v>11</v>
      </c>
      <c r="R23" s="11" t="s">
        <v>11</v>
      </c>
      <c r="S23" s="21" t="s">
        <v>11</v>
      </c>
    </row>
    <row r="24" spans="2:19" ht="118.5" customHeight="1" x14ac:dyDescent="0.25">
      <c r="B24" s="24">
        <v>4</v>
      </c>
      <c r="C24" s="40" t="s">
        <v>131</v>
      </c>
      <c r="D24" s="35">
        <f>'Прил2 культура'!G72</f>
        <v>475.4</v>
      </c>
      <c r="E24" s="35"/>
      <c r="F24" s="125" t="s">
        <v>132</v>
      </c>
      <c r="G24" s="125"/>
      <c r="H24" s="60" t="s">
        <v>140</v>
      </c>
      <c r="I24" s="26" t="s">
        <v>11</v>
      </c>
      <c r="J24" s="26" t="s">
        <v>11</v>
      </c>
      <c r="K24" s="26" t="s">
        <v>11</v>
      </c>
      <c r="L24" s="26" t="s">
        <v>11</v>
      </c>
      <c r="M24" s="26">
        <v>1</v>
      </c>
      <c r="N24" s="26" t="s">
        <v>11</v>
      </c>
      <c r="O24" s="26" t="s">
        <v>11</v>
      </c>
      <c r="P24" s="28" t="s">
        <v>11</v>
      </c>
      <c r="Q24" s="26" t="s">
        <v>11</v>
      </c>
      <c r="R24" s="65" t="s">
        <v>11</v>
      </c>
      <c r="S24" s="29" t="s">
        <v>11</v>
      </c>
    </row>
    <row r="25" spans="2:19" ht="118.5" customHeight="1" thickBot="1" x14ac:dyDescent="0.3">
      <c r="B25" s="23">
        <v>5</v>
      </c>
      <c r="C25" s="41" t="s">
        <v>133</v>
      </c>
      <c r="D25" s="42">
        <f>'Прил2 культура'!G91</f>
        <v>0</v>
      </c>
      <c r="E25" s="42">
        <f>'Прил2 культура'!G86+'Прил2 культура'!G87+'Прил2 культура'!G88+'Прил2 культура'!G89</f>
        <v>400</v>
      </c>
      <c r="F25" s="116" t="s">
        <v>134</v>
      </c>
      <c r="G25" s="116"/>
      <c r="H25" s="61" t="s">
        <v>140</v>
      </c>
      <c r="I25" s="43" t="s">
        <v>11</v>
      </c>
      <c r="J25" s="43" t="s">
        <v>11</v>
      </c>
      <c r="K25" s="43" t="s">
        <v>11</v>
      </c>
      <c r="L25" s="43" t="s">
        <v>11</v>
      </c>
      <c r="M25" s="43"/>
      <c r="N25" s="43" t="s">
        <v>11</v>
      </c>
      <c r="O25" s="43">
        <v>1</v>
      </c>
      <c r="P25" s="44" t="s">
        <v>11</v>
      </c>
      <c r="Q25" s="43" t="s">
        <v>11</v>
      </c>
      <c r="R25" s="43" t="s">
        <v>11</v>
      </c>
      <c r="S25" s="45" t="s">
        <v>11</v>
      </c>
    </row>
  </sheetData>
  <sheetProtection password="C665" sheet="1" objects="1" scenarios="1"/>
  <mergeCells count="44">
    <mergeCell ref="O1:Q1"/>
    <mergeCell ref="L2:S3"/>
    <mergeCell ref="B5:S5"/>
    <mergeCell ref="B6:S6"/>
    <mergeCell ref="B4:S4"/>
    <mergeCell ref="H9:H10"/>
    <mergeCell ref="I9:I10"/>
    <mergeCell ref="D8:E8"/>
    <mergeCell ref="F8:G8"/>
    <mergeCell ref="J8:M8"/>
    <mergeCell ref="O8:P8"/>
    <mergeCell ref="B7:S7"/>
    <mergeCell ref="J9:S9"/>
    <mergeCell ref="B17:B23"/>
    <mergeCell ref="D17:D23"/>
    <mergeCell ref="E17:E23"/>
    <mergeCell ref="B15:B16"/>
    <mergeCell ref="D15:D16"/>
    <mergeCell ref="E15:E16"/>
    <mergeCell ref="C15:C16"/>
    <mergeCell ref="C12:C14"/>
    <mergeCell ref="F12:G12"/>
    <mergeCell ref="F14:G14"/>
    <mergeCell ref="F13:G13"/>
    <mergeCell ref="B12:B14"/>
    <mergeCell ref="D12:D14"/>
    <mergeCell ref="E12:E14"/>
    <mergeCell ref="F11:G11"/>
    <mergeCell ref="B9:B10"/>
    <mergeCell ref="C9:C10"/>
    <mergeCell ref="D9:E9"/>
    <mergeCell ref="F9:G10"/>
    <mergeCell ref="F25:G25"/>
    <mergeCell ref="F15:G15"/>
    <mergeCell ref="F16:G16"/>
    <mergeCell ref="C17:C23"/>
    <mergeCell ref="F17:G17"/>
    <mergeCell ref="F18:G18"/>
    <mergeCell ref="F23:G23"/>
    <mergeCell ref="F22:G22"/>
    <mergeCell ref="F21:G21"/>
    <mergeCell ref="F20:G20"/>
    <mergeCell ref="F19:G19"/>
    <mergeCell ref="F24:G24"/>
  </mergeCells>
  <printOptions horizontalCentered="1"/>
  <pageMargins left="0" right="0" top="0" bottom="0" header="0" footer="0"/>
  <pageSetup paperSize="9" scale="75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topLeftCell="B2" workbookViewId="0">
      <selection activeCell="B1" sqref="B1:S95"/>
    </sheetView>
  </sheetViews>
  <sheetFormatPr defaultRowHeight="15" x14ac:dyDescent="0.25"/>
  <cols>
    <col min="1" max="1" width="1.42578125" style="13" customWidth="1"/>
    <col min="2" max="2" width="4.140625" style="13" customWidth="1"/>
    <col min="3" max="3" width="13.7109375" style="13" customWidth="1"/>
    <col min="4" max="4" width="14.85546875" style="13" customWidth="1"/>
    <col min="5" max="5" width="12.140625" style="13" customWidth="1"/>
    <col min="6" max="6" width="10.5703125" style="13" customWidth="1"/>
    <col min="7" max="17" width="9.140625" style="13"/>
    <col min="18" max="18" width="13.7109375" style="13" customWidth="1"/>
    <col min="19" max="19" width="18.140625" style="13" customWidth="1"/>
    <col min="20" max="16384" width="9.140625" style="13"/>
  </cols>
  <sheetData>
    <row r="1" spans="2:19" s="31" customFormat="1" ht="15.75" x14ac:dyDescent="0.25">
      <c r="B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40" t="s">
        <v>23</v>
      </c>
      <c r="P1" s="140"/>
      <c r="Q1" s="140"/>
      <c r="R1" s="140"/>
    </row>
    <row r="2" spans="2:19" s="31" customFormat="1" ht="32.25" customHeight="1" x14ac:dyDescent="0.25">
      <c r="C2" s="10"/>
      <c r="D2" s="10"/>
      <c r="E2" s="10"/>
      <c r="F2" s="10"/>
      <c r="G2" s="10"/>
      <c r="H2" s="10"/>
      <c r="I2" s="10"/>
      <c r="J2" s="10"/>
      <c r="K2" s="10"/>
      <c r="L2" s="141" t="s">
        <v>155</v>
      </c>
      <c r="M2" s="141"/>
      <c r="N2" s="141"/>
      <c r="O2" s="141"/>
      <c r="P2" s="141"/>
      <c r="Q2" s="141"/>
      <c r="R2" s="141"/>
      <c r="S2" s="141"/>
    </row>
    <row r="3" spans="2:19" s="31" customFormat="1" ht="29.25" customHeight="1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41"/>
      <c r="M3" s="141"/>
      <c r="N3" s="141"/>
      <c r="O3" s="141"/>
      <c r="P3" s="141"/>
      <c r="Q3" s="141"/>
      <c r="R3" s="141"/>
      <c r="S3" s="141"/>
    </row>
    <row r="4" spans="2:19" ht="15.75" x14ac:dyDescent="0.25">
      <c r="B4" s="185" t="s">
        <v>139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</row>
    <row r="5" spans="2:19" ht="6" customHeight="1" x14ac:dyDescent="0.25"/>
    <row r="6" spans="2:19" ht="15.75" x14ac:dyDescent="0.25">
      <c r="B6" s="153" t="s">
        <v>22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</row>
    <row r="7" spans="2:19" ht="15.75" x14ac:dyDescent="0.25">
      <c r="B7" s="151" t="s">
        <v>21</v>
      </c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</row>
    <row r="8" spans="2:19" x14ac:dyDescent="0.25">
      <c r="B8" s="150" t="s">
        <v>20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</row>
    <row r="9" spans="2:19" ht="15.75" thickBot="1" x14ac:dyDescent="0.3"/>
    <row r="10" spans="2:19" ht="17.25" customHeight="1" x14ac:dyDescent="0.25">
      <c r="B10" s="157" t="s">
        <v>24</v>
      </c>
      <c r="C10" s="156" t="s">
        <v>0</v>
      </c>
      <c r="D10" s="156" t="s">
        <v>1</v>
      </c>
      <c r="E10" s="156" t="s">
        <v>2</v>
      </c>
      <c r="F10" s="156" t="s">
        <v>25</v>
      </c>
      <c r="G10" s="156" t="s">
        <v>3</v>
      </c>
      <c r="H10" s="159" t="s">
        <v>4</v>
      </c>
      <c r="I10" s="160"/>
      <c r="J10" s="160"/>
      <c r="K10" s="160"/>
      <c r="L10" s="160"/>
      <c r="M10" s="160"/>
      <c r="N10" s="160"/>
      <c r="O10" s="160"/>
      <c r="P10" s="160"/>
      <c r="Q10" s="161"/>
      <c r="R10" s="156" t="s">
        <v>5</v>
      </c>
      <c r="S10" s="187" t="s">
        <v>6</v>
      </c>
    </row>
    <row r="11" spans="2:19" ht="17.25" customHeight="1" x14ac:dyDescent="0.25">
      <c r="B11" s="158"/>
      <c r="C11" s="155"/>
      <c r="D11" s="155"/>
      <c r="E11" s="155"/>
      <c r="F11" s="155"/>
      <c r="G11" s="155"/>
      <c r="H11" s="162"/>
      <c r="I11" s="163"/>
      <c r="J11" s="163"/>
      <c r="K11" s="163"/>
      <c r="L11" s="163"/>
      <c r="M11" s="163"/>
      <c r="N11" s="163"/>
      <c r="O11" s="163"/>
      <c r="P11" s="163"/>
      <c r="Q11" s="164"/>
      <c r="R11" s="155"/>
      <c r="S11" s="188"/>
    </row>
    <row r="12" spans="2:19" x14ac:dyDescent="0.25">
      <c r="B12" s="158"/>
      <c r="C12" s="155"/>
      <c r="D12" s="155"/>
      <c r="E12" s="155"/>
      <c r="F12" s="155"/>
      <c r="G12" s="155"/>
      <c r="H12" s="162"/>
      <c r="I12" s="163"/>
      <c r="J12" s="163"/>
      <c r="K12" s="163"/>
      <c r="L12" s="163"/>
      <c r="M12" s="163"/>
      <c r="N12" s="163"/>
      <c r="O12" s="163"/>
      <c r="P12" s="163"/>
      <c r="Q12" s="164"/>
      <c r="R12" s="155"/>
      <c r="S12" s="188"/>
    </row>
    <row r="13" spans="2:19" x14ac:dyDescent="0.25">
      <c r="B13" s="158"/>
      <c r="C13" s="155"/>
      <c r="D13" s="155"/>
      <c r="E13" s="155"/>
      <c r="F13" s="155"/>
      <c r="G13" s="155"/>
      <c r="H13" s="162"/>
      <c r="I13" s="163"/>
      <c r="J13" s="163"/>
      <c r="K13" s="163"/>
      <c r="L13" s="163"/>
      <c r="M13" s="163"/>
      <c r="N13" s="163"/>
      <c r="O13" s="163"/>
      <c r="P13" s="163"/>
      <c r="Q13" s="164"/>
      <c r="R13" s="155"/>
      <c r="S13" s="188"/>
    </row>
    <row r="14" spans="2:19" x14ac:dyDescent="0.25">
      <c r="B14" s="158"/>
      <c r="C14" s="155"/>
      <c r="D14" s="155"/>
      <c r="E14" s="155"/>
      <c r="F14" s="155"/>
      <c r="G14" s="155"/>
      <c r="H14" s="165"/>
      <c r="I14" s="166"/>
      <c r="J14" s="166"/>
      <c r="K14" s="166"/>
      <c r="L14" s="166"/>
      <c r="M14" s="166"/>
      <c r="N14" s="166"/>
      <c r="O14" s="166"/>
      <c r="P14" s="166"/>
      <c r="Q14" s="167"/>
      <c r="R14" s="155"/>
      <c r="S14" s="188"/>
    </row>
    <row r="15" spans="2:19" x14ac:dyDescent="0.25">
      <c r="B15" s="158"/>
      <c r="C15" s="155"/>
      <c r="D15" s="155"/>
      <c r="E15" s="155"/>
      <c r="F15" s="155"/>
      <c r="G15" s="155"/>
      <c r="H15" s="155" t="s">
        <v>26</v>
      </c>
      <c r="I15" s="155" t="s">
        <v>27</v>
      </c>
      <c r="J15" s="155" t="s">
        <v>28</v>
      </c>
      <c r="K15" s="155" t="s">
        <v>29</v>
      </c>
      <c r="L15" s="155" t="s">
        <v>30</v>
      </c>
      <c r="M15" s="155" t="s">
        <v>31</v>
      </c>
      <c r="N15" s="155" t="s">
        <v>32</v>
      </c>
      <c r="O15" s="155" t="s">
        <v>83</v>
      </c>
      <c r="P15" s="155" t="s">
        <v>116</v>
      </c>
      <c r="Q15" s="155" t="s">
        <v>145</v>
      </c>
      <c r="R15" s="155"/>
      <c r="S15" s="188"/>
    </row>
    <row r="16" spans="2:19" x14ac:dyDescent="0.25">
      <c r="B16" s="158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88"/>
    </row>
    <row r="17" spans="2:23" x14ac:dyDescent="0.25">
      <c r="B17" s="39">
        <v>1</v>
      </c>
      <c r="C17" s="37">
        <v>2</v>
      </c>
      <c r="D17" s="37">
        <v>3</v>
      </c>
      <c r="E17" s="37">
        <v>4</v>
      </c>
      <c r="F17" s="37">
        <v>5</v>
      </c>
      <c r="G17" s="37">
        <v>6</v>
      </c>
      <c r="H17" s="37">
        <v>7</v>
      </c>
      <c r="I17" s="37">
        <v>8</v>
      </c>
      <c r="J17" s="37">
        <v>9</v>
      </c>
      <c r="K17" s="37">
        <v>10</v>
      </c>
      <c r="L17" s="37">
        <v>11</v>
      </c>
      <c r="M17" s="37">
        <v>12</v>
      </c>
      <c r="N17" s="37">
        <v>13</v>
      </c>
      <c r="O17" s="37">
        <v>14</v>
      </c>
      <c r="P17" s="37">
        <v>15</v>
      </c>
      <c r="Q17" s="62">
        <v>16</v>
      </c>
      <c r="R17" s="37">
        <v>17</v>
      </c>
      <c r="S17" s="38">
        <v>18</v>
      </c>
    </row>
    <row r="18" spans="2:23" ht="38.25" customHeight="1" x14ac:dyDescent="0.25">
      <c r="B18" s="168" t="s">
        <v>7</v>
      </c>
      <c r="C18" s="189" t="s">
        <v>135</v>
      </c>
      <c r="D18" s="14" t="s">
        <v>8</v>
      </c>
      <c r="E18" s="52" t="s">
        <v>151</v>
      </c>
      <c r="F18" s="46">
        <f>SUM(F19:F23)</f>
        <v>419.7</v>
      </c>
      <c r="G18" s="47">
        <f>SUM(G19:G23)</f>
        <v>8044.2000000000007</v>
      </c>
      <c r="H18" s="47">
        <f t="shared" ref="H18:N18" si="0">SUM(H19:H23)</f>
        <v>637.79999999999995</v>
      </c>
      <c r="I18" s="47">
        <f t="shared" si="0"/>
        <v>150</v>
      </c>
      <c r="J18" s="47">
        <f t="shared" si="0"/>
        <v>117</v>
      </c>
      <c r="K18" s="47">
        <f t="shared" si="0"/>
        <v>3518</v>
      </c>
      <c r="L18" s="47">
        <f t="shared" si="0"/>
        <v>167</v>
      </c>
      <c r="M18" s="47">
        <f t="shared" si="0"/>
        <v>1463.9</v>
      </c>
      <c r="N18" s="47">
        <f t="shared" si="0"/>
        <v>384.1</v>
      </c>
      <c r="O18" s="47">
        <f>SUM(O19:O23)</f>
        <v>352.7</v>
      </c>
      <c r="P18" s="47">
        <f>SUM(P19:P23)</f>
        <v>650.70000000000005</v>
      </c>
      <c r="Q18" s="47">
        <f>SUM(Q19:Q23)</f>
        <v>603</v>
      </c>
      <c r="R18" s="149" t="s">
        <v>82</v>
      </c>
      <c r="S18" s="144" t="s">
        <v>127</v>
      </c>
    </row>
    <row r="19" spans="2:23" ht="63.75" x14ac:dyDescent="0.25">
      <c r="B19" s="168"/>
      <c r="C19" s="189"/>
      <c r="D19" s="14" t="s">
        <v>9</v>
      </c>
      <c r="E19" s="52" t="s">
        <v>151</v>
      </c>
      <c r="F19" s="48">
        <f>F25</f>
        <v>419.7</v>
      </c>
      <c r="G19" s="47">
        <f>SUM(H19:Q19)</f>
        <v>8044.2000000000007</v>
      </c>
      <c r="H19" s="48">
        <f>H25</f>
        <v>637.79999999999995</v>
      </c>
      <c r="I19" s="48">
        <f t="shared" ref="I19:N19" si="1">I25</f>
        <v>150</v>
      </c>
      <c r="J19" s="48">
        <f t="shared" si="1"/>
        <v>117</v>
      </c>
      <c r="K19" s="48">
        <f t="shared" si="1"/>
        <v>3518</v>
      </c>
      <c r="L19" s="48">
        <f t="shared" si="1"/>
        <v>167</v>
      </c>
      <c r="M19" s="48">
        <f t="shared" si="1"/>
        <v>1463.9</v>
      </c>
      <c r="N19" s="48">
        <f t="shared" si="1"/>
        <v>384.1</v>
      </c>
      <c r="O19" s="48">
        <f>O25</f>
        <v>352.7</v>
      </c>
      <c r="P19" s="48">
        <f>P25</f>
        <v>650.70000000000005</v>
      </c>
      <c r="Q19" s="48">
        <f>Q25</f>
        <v>603</v>
      </c>
      <c r="R19" s="149"/>
      <c r="S19" s="144"/>
      <c r="U19" s="22"/>
      <c r="V19" s="22"/>
      <c r="W19" s="22"/>
    </row>
    <row r="20" spans="2:23" ht="87" customHeight="1" x14ac:dyDescent="0.25">
      <c r="B20" s="168"/>
      <c r="C20" s="189"/>
      <c r="D20" s="14" t="s">
        <v>10</v>
      </c>
      <c r="E20" s="49"/>
      <c r="F20" s="48">
        <f t="shared" ref="F20" si="2">F26</f>
        <v>0</v>
      </c>
      <c r="G20" s="47">
        <f t="shared" ref="G20:G28" si="3">SUM(H20:Q20)</f>
        <v>0</v>
      </c>
      <c r="H20" s="48">
        <f t="shared" ref="H20:N20" si="4">H26</f>
        <v>0</v>
      </c>
      <c r="I20" s="48">
        <f t="shared" si="4"/>
        <v>0</v>
      </c>
      <c r="J20" s="48">
        <f t="shared" si="4"/>
        <v>0</v>
      </c>
      <c r="K20" s="48">
        <f t="shared" si="4"/>
        <v>0</v>
      </c>
      <c r="L20" s="48">
        <f t="shared" si="4"/>
        <v>0</v>
      </c>
      <c r="M20" s="48">
        <f t="shared" si="4"/>
        <v>0</v>
      </c>
      <c r="N20" s="48">
        <f t="shared" si="4"/>
        <v>0</v>
      </c>
      <c r="O20" s="48">
        <f t="shared" ref="O20:P20" si="5">O26</f>
        <v>0</v>
      </c>
      <c r="P20" s="48">
        <f t="shared" si="5"/>
        <v>0</v>
      </c>
      <c r="Q20" s="48">
        <f t="shared" ref="Q20" si="6">Q26</f>
        <v>0</v>
      </c>
      <c r="R20" s="149"/>
      <c r="S20" s="144"/>
    </row>
    <row r="21" spans="2:23" ht="38.25" x14ac:dyDescent="0.25">
      <c r="B21" s="168"/>
      <c r="C21" s="189"/>
      <c r="D21" s="14" t="s">
        <v>12</v>
      </c>
      <c r="E21" s="49"/>
      <c r="F21" s="48">
        <f t="shared" ref="F21" si="7">F27</f>
        <v>0</v>
      </c>
      <c r="G21" s="47">
        <f t="shared" si="3"/>
        <v>0</v>
      </c>
      <c r="H21" s="48">
        <f t="shared" ref="H21:N21" si="8">H27</f>
        <v>0</v>
      </c>
      <c r="I21" s="48">
        <f t="shared" si="8"/>
        <v>0</v>
      </c>
      <c r="J21" s="48">
        <f t="shared" si="8"/>
        <v>0</v>
      </c>
      <c r="K21" s="48">
        <f t="shared" si="8"/>
        <v>0</v>
      </c>
      <c r="L21" s="48">
        <f t="shared" si="8"/>
        <v>0</v>
      </c>
      <c r="M21" s="48">
        <f t="shared" si="8"/>
        <v>0</v>
      </c>
      <c r="N21" s="48">
        <f t="shared" si="8"/>
        <v>0</v>
      </c>
      <c r="O21" s="48">
        <f t="shared" ref="O21:P21" si="9">O27</f>
        <v>0</v>
      </c>
      <c r="P21" s="48">
        <f t="shared" si="9"/>
        <v>0</v>
      </c>
      <c r="Q21" s="48">
        <f t="shared" ref="Q21" si="10">Q27</f>
        <v>0</v>
      </c>
      <c r="R21" s="149"/>
      <c r="S21" s="144"/>
    </row>
    <row r="22" spans="2:23" ht="63.75" customHeight="1" x14ac:dyDescent="0.25">
      <c r="B22" s="168"/>
      <c r="C22" s="189"/>
      <c r="D22" s="14" t="s">
        <v>13</v>
      </c>
      <c r="E22" s="49"/>
      <c r="F22" s="48">
        <f t="shared" ref="F22" si="11">F28</f>
        <v>0</v>
      </c>
      <c r="G22" s="47">
        <f t="shared" si="3"/>
        <v>0</v>
      </c>
      <c r="H22" s="48">
        <f t="shared" ref="H22:N22" si="12">H28</f>
        <v>0</v>
      </c>
      <c r="I22" s="48">
        <f t="shared" si="12"/>
        <v>0</v>
      </c>
      <c r="J22" s="48">
        <f t="shared" si="12"/>
        <v>0</v>
      </c>
      <c r="K22" s="48">
        <f t="shared" si="12"/>
        <v>0</v>
      </c>
      <c r="L22" s="48">
        <f t="shared" si="12"/>
        <v>0</v>
      </c>
      <c r="M22" s="48">
        <f t="shared" si="12"/>
        <v>0</v>
      </c>
      <c r="N22" s="48">
        <f t="shared" si="12"/>
        <v>0</v>
      </c>
      <c r="O22" s="48">
        <f t="shared" ref="O22:P22" si="13">O28</f>
        <v>0</v>
      </c>
      <c r="P22" s="48">
        <f t="shared" si="13"/>
        <v>0</v>
      </c>
      <c r="Q22" s="48">
        <f t="shared" ref="Q22" si="14">Q28</f>
        <v>0</v>
      </c>
      <c r="R22" s="149"/>
      <c r="S22" s="144"/>
    </row>
    <row r="23" spans="2:23" ht="33" customHeight="1" x14ac:dyDescent="0.25">
      <c r="B23" s="168"/>
      <c r="C23" s="189"/>
      <c r="D23" s="14" t="s">
        <v>33</v>
      </c>
      <c r="E23" s="49"/>
      <c r="F23" s="48">
        <f t="shared" ref="F23" si="15">F29</f>
        <v>0</v>
      </c>
      <c r="G23" s="47">
        <f>SUM(H23:Q23)</f>
        <v>0</v>
      </c>
      <c r="H23" s="48">
        <f t="shared" ref="H23:N23" si="16">H29</f>
        <v>0</v>
      </c>
      <c r="I23" s="48">
        <f t="shared" si="16"/>
        <v>0</v>
      </c>
      <c r="J23" s="48">
        <f t="shared" si="16"/>
        <v>0</v>
      </c>
      <c r="K23" s="48">
        <f t="shared" si="16"/>
        <v>0</v>
      </c>
      <c r="L23" s="48">
        <f t="shared" si="16"/>
        <v>0</v>
      </c>
      <c r="M23" s="48">
        <f t="shared" si="16"/>
        <v>0</v>
      </c>
      <c r="N23" s="48">
        <f t="shared" si="16"/>
        <v>0</v>
      </c>
      <c r="O23" s="48">
        <f t="shared" ref="O23:P23" si="17">O29</f>
        <v>0</v>
      </c>
      <c r="P23" s="48">
        <f t="shared" si="17"/>
        <v>0</v>
      </c>
      <c r="Q23" s="48">
        <f t="shared" ref="Q23" si="18">Q29</f>
        <v>0</v>
      </c>
      <c r="R23" s="149"/>
      <c r="S23" s="144"/>
    </row>
    <row r="24" spans="2:23" ht="49.5" customHeight="1" x14ac:dyDescent="0.25">
      <c r="B24" s="168" t="s">
        <v>14</v>
      </c>
      <c r="C24" s="189" t="s">
        <v>107</v>
      </c>
      <c r="D24" s="15" t="s">
        <v>8</v>
      </c>
      <c r="E24" s="52" t="s">
        <v>151</v>
      </c>
      <c r="F24" s="46">
        <f>SUM(F25:F29)</f>
        <v>419.7</v>
      </c>
      <c r="G24" s="47">
        <f>SUM(G25:G29)</f>
        <v>8044.2000000000007</v>
      </c>
      <c r="H24" s="47">
        <f t="shared" ref="H24:N24" si="19">SUM(H25:H29)</f>
        <v>637.79999999999995</v>
      </c>
      <c r="I24" s="47">
        <f t="shared" si="19"/>
        <v>150</v>
      </c>
      <c r="J24" s="47">
        <f t="shared" si="19"/>
        <v>117</v>
      </c>
      <c r="K24" s="47">
        <f t="shared" si="19"/>
        <v>3518</v>
      </c>
      <c r="L24" s="47">
        <f t="shared" si="19"/>
        <v>167</v>
      </c>
      <c r="M24" s="47">
        <f t="shared" si="19"/>
        <v>1463.9</v>
      </c>
      <c r="N24" s="47">
        <f t="shared" si="19"/>
        <v>384.1</v>
      </c>
      <c r="O24" s="47">
        <f>SUM(O25:O29)</f>
        <v>352.7</v>
      </c>
      <c r="P24" s="47">
        <f>SUM(P25:P29)</f>
        <v>650.70000000000005</v>
      </c>
      <c r="Q24" s="47">
        <f>SUM(Q25:Q29)</f>
        <v>603</v>
      </c>
      <c r="R24" s="149" t="s">
        <v>82</v>
      </c>
      <c r="S24" s="144" t="s">
        <v>143</v>
      </c>
    </row>
    <row r="25" spans="2:23" ht="90" customHeight="1" x14ac:dyDescent="0.25">
      <c r="B25" s="168"/>
      <c r="C25" s="189"/>
      <c r="D25" s="14" t="s">
        <v>9</v>
      </c>
      <c r="E25" s="52" t="s">
        <v>151</v>
      </c>
      <c r="F25" s="50">
        <v>419.7</v>
      </c>
      <c r="G25" s="47">
        <f t="shared" si="3"/>
        <v>8044.2000000000007</v>
      </c>
      <c r="H25" s="50">
        <v>637.79999999999995</v>
      </c>
      <c r="I25" s="50">
        <v>150</v>
      </c>
      <c r="J25" s="50">
        <v>117</v>
      </c>
      <c r="K25" s="50">
        <v>3518</v>
      </c>
      <c r="L25" s="50">
        <v>167</v>
      </c>
      <c r="M25" s="50">
        <f>1165.4+298.5</f>
        <v>1463.9</v>
      </c>
      <c r="N25" s="50">
        <v>384.1</v>
      </c>
      <c r="O25" s="50">
        <v>352.7</v>
      </c>
      <c r="P25" s="50">
        <f>477.5+173.2</f>
        <v>650.70000000000005</v>
      </c>
      <c r="Q25" s="50">
        <f>442.5+160.5</f>
        <v>603</v>
      </c>
      <c r="R25" s="149"/>
      <c r="S25" s="144"/>
    </row>
    <row r="26" spans="2:23" ht="81.75" customHeight="1" x14ac:dyDescent="0.25">
      <c r="B26" s="168"/>
      <c r="C26" s="189"/>
      <c r="D26" s="14" t="s">
        <v>10</v>
      </c>
      <c r="E26" s="49"/>
      <c r="F26" s="37"/>
      <c r="G26" s="47">
        <f t="shared" si="3"/>
        <v>0</v>
      </c>
      <c r="H26" s="37"/>
      <c r="I26" s="37"/>
      <c r="J26" s="37"/>
      <c r="K26" s="37"/>
      <c r="L26" s="37"/>
      <c r="M26" s="37"/>
      <c r="N26" s="37"/>
      <c r="O26" s="37"/>
      <c r="P26" s="37"/>
      <c r="Q26" s="62"/>
      <c r="R26" s="149"/>
      <c r="S26" s="144"/>
    </row>
    <row r="27" spans="2:23" ht="57" customHeight="1" x14ac:dyDescent="0.25">
      <c r="B27" s="168"/>
      <c r="C27" s="189"/>
      <c r="D27" s="14" t="s">
        <v>12</v>
      </c>
      <c r="E27" s="49"/>
      <c r="F27" s="37"/>
      <c r="G27" s="47">
        <f t="shared" si="3"/>
        <v>0</v>
      </c>
      <c r="H27" s="37"/>
      <c r="I27" s="37"/>
      <c r="J27" s="37"/>
      <c r="K27" s="37"/>
      <c r="L27" s="37"/>
      <c r="M27" s="37"/>
      <c r="N27" s="37"/>
      <c r="O27" s="37"/>
      <c r="P27" s="37"/>
      <c r="Q27" s="62"/>
      <c r="R27" s="149"/>
      <c r="S27" s="144"/>
    </row>
    <row r="28" spans="2:23" ht="78.75" customHeight="1" x14ac:dyDescent="0.25">
      <c r="B28" s="168"/>
      <c r="C28" s="189"/>
      <c r="D28" s="14" t="s">
        <v>13</v>
      </c>
      <c r="E28" s="49"/>
      <c r="F28" s="37"/>
      <c r="G28" s="47">
        <f t="shared" si="3"/>
        <v>0</v>
      </c>
      <c r="H28" s="37"/>
      <c r="I28" s="37"/>
      <c r="J28" s="37"/>
      <c r="K28" s="37"/>
      <c r="L28" s="37"/>
      <c r="M28" s="37"/>
      <c r="N28" s="37"/>
      <c r="O28" s="37"/>
      <c r="P28" s="37"/>
      <c r="Q28" s="62"/>
      <c r="R28" s="149"/>
      <c r="S28" s="144"/>
    </row>
    <row r="29" spans="2:23" ht="51.75" customHeight="1" x14ac:dyDescent="0.25">
      <c r="B29" s="168"/>
      <c r="C29" s="189"/>
      <c r="D29" s="14" t="s">
        <v>33</v>
      </c>
      <c r="E29" s="49"/>
      <c r="F29" s="37"/>
      <c r="G29" s="47">
        <f>SUM(H29:Q29)</f>
        <v>0</v>
      </c>
      <c r="H29" s="37"/>
      <c r="I29" s="37"/>
      <c r="J29" s="37"/>
      <c r="K29" s="37"/>
      <c r="L29" s="37"/>
      <c r="M29" s="37"/>
      <c r="N29" s="37"/>
      <c r="O29" s="37"/>
      <c r="P29" s="37"/>
      <c r="Q29" s="62"/>
      <c r="R29" s="149"/>
      <c r="S29" s="144"/>
    </row>
    <row r="30" spans="2:23" ht="21" customHeight="1" x14ac:dyDescent="0.25">
      <c r="B30" s="168" t="s">
        <v>15</v>
      </c>
      <c r="C30" s="170" t="s">
        <v>108</v>
      </c>
      <c r="D30" s="15" t="s">
        <v>8</v>
      </c>
      <c r="E30" s="52" t="s">
        <v>151</v>
      </c>
      <c r="F30" s="46">
        <f>SUM(F31:F35)</f>
        <v>63.1</v>
      </c>
      <c r="G30" s="47">
        <f>SUM(G31:G35)</f>
        <v>483.3</v>
      </c>
      <c r="H30" s="47">
        <f t="shared" ref="H30:N30" si="20">SUM(H31:H35)</f>
        <v>63.1</v>
      </c>
      <c r="I30" s="47">
        <f t="shared" si="20"/>
        <v>50</v>
      </c>
      <c r="J30" s="47">
        <f t="shared" si="20"/>
        <v>46</v>
      </c>
      <c r="K30" s="47">
        <f t="shared" si="20"/>
        <v>46</v>
      </c>
      <c r="L30" s="47">
        <f t="shared" si="20"/>
        <v>46</v>
      </c>
      <c r="M30" s="47">
        <f t="shared" si="20"/>
        <v>46</v>
      </c>
      <c r="N30" s="47">
        <f t="shared" si="20"/>
        <v>30</v>
      </c>
      <c r="O30" s="47">
        <f>SUM(O31:O35)</f>
        <v>55</v>
      </c>
      <c r="P30" s="47">
        <f>SUM(P31:P35)</f>
        <v>52.5</v>
      </c>
      <c r="Q30" s="47">
        <f>SUM(Q31:Q35)</f>
        <v>48.7</v>
      </c>
      <c r="R30" s="149" t="s">
        <v>82</v>
      </c>
      <c r="S30" s="144" t="s">
        <v>144</v>
      </c>
    </row>
    <row r="31" spans="2:23" ht="63.75" x14ac:dyDescent="0.25">
      <c r="B31" s="168"/>
      <c r="C31" s="171"/>
      <c r="D31" s="14" t="s">
        <v>9</v>
      </c>
      <c r="E31" s="52" t="s">
        <v>151</v>
      </c>
      <c r="F31" s="48">
        <f t="shared" ref="F31:N32" si="21">F37</f>
        <v>63.1</v>
      </c>
      <c r="G31" s="47">
        <f t="shared" ref="G31:G40" si="22">SUM(H31:Q31)</f>
        <v>483.3</v>
      </c>
      <c r="H31" s="48">
        <f>H37</f>
        <v>63.1</v>
      </c>
      <c r="I31" s="48">
        <f t="shared" ref="I31:N31" si="23">I37</f>
        <v>50</v>
      </c>
      <c r="J31" s="48">
        <f t="shared" si="23"/>
        <v>46</v>
      </c>
      <c r="K31" s="48">
        <f t="shared" si="23"/>
        <v>46</v>
      </c>
      <c r="L31" s="48">
        <f t="shared" si="23"/>
        <v>46</v>
      </c>
      <c r="M31" s="48">
        <f t="shared" si="23"/>
        <v>46</v>
      </c>
      <c r="N31" s="48">
        <f t="shared" si="23"/>
        <v>30</v>
      </c>
      <c r="O31" s="48">
        <f>O37</f>
        <v>55</v>
      </c>
      <c r="P31" s="48">
        <f>P37</f>
        <v>52.5</v>
      </c>
      <c r="Q31" s="48">
        <f>Q37</f>
        <v>48.7</v>
      </c>
      <c r="R31" s="149"/>
      <c r="S31" s="144"/>
    </row>
    <row r="32" spans="2:23" ht="63.75" x14ac:dyDescent="0.25">
      <c r="B32" s="168"/>
      <c r="C32" s="171"/>
      <c r="D32" s="14" t="s">
        <v>10</v>
      </c>
      <c r="E32" s="37"/>
      <c r="F32" s="48">
        <f t="shared" ref="F32" si="24">F38</f>
        <v>0</v>
      </c>
      <c r="G32" s="47">
        <f t="shared" si="22"/>
        <v>0</v>
      </c>
      <c r="H32" s="48">
        <f t="shared" si="21"/>
        <v>0</v>
      </c>
      <c r="I32" s="48">
        <f t="shared" si="21"/>
        <v>0</v>
      </c>
      <c r="J32" s="48">
        <f t="shared" si="21"/>
        <v>0</v>
      </c>
      <c r="K32" s="48">
        <f t="shared" si="21"/>
        <v>0</v>
      </c>
      <c r="L32" s="48">
        <f t="shared" si="21"/>
        <v>0</v>
      </c>
      <c r="M32" s="48">
        <f t="shared" si="21"/>
        <v>0</v>
      </c>
      <c r="N32" s="48">
        <f t="shared" si="21"/>
        <v>0</v>
      </c>
      <c r="O32" s="48">
        <f t="shared" ref="O32:P32" si="25">O38</f>
        <v>0</v>
      </c>
      <c r="P32" s="48">
        <f t="shared" si="25"/>
        <v>0</v>
      </c>
      <c r="Q32" s="48">
        <f t="shared" ref="Q32" si="26">Q38</f>
        <v>0</v>
      </c>
      <c r="R32" s="149"/>
      <c r="S32" s="144"/>
    </row>
    <row r="33" spans="2:19" ht="38.25" x14ac:dyDescent="0.25">
      <c r="B33" s="168"/>
      <c r="C33" s="171"/>
      <c r="D33" s="14" t="s">
        <v>12</v>
      </c>
      <c r="E33" s="49"/>
      <c r="F33" s="48">
        <f t="shared" ref="F33" si="27">F39</f>
        <v>0</v>
      </c>
      <c r="G33" s="47">
        <f t="shared" si="22"/>
        <v>0</v>
      </c>
      <c r="H33" s="48">
        <f t="shared" ref="H33:N33" si="28">H39</f>
        <v>0</v>
      </c>
      <c r="I33" s="48">
        <f t="shared" si="28"/>
        <v>0</v>
      </c>
      <c r="J33" s="48">
        <f t="shared" si="28"/>
        <v>0</v>
      </c>
      <c r="K33" s="48">
        <f t="shared" si="28"/>
        <v>0</v>
      </c>
      <c r="L33" s="48">
        <f t="shared" si="28"/>
        <v>0</v>
      </c>
      <c r="M33" s="48">
        <f t="shared" si="28"/>
        <v>0</v>
      </c>
      <c r="N33" s="48">
        <f t="shared" si="28"/>
        <v>0</v>
      </c>
      <c r="O33" s="48">
        <f t="shared" ref="O33:P33" si="29">O39</f>
        <v>0</v>
      </c>
      <c r="P33" s="48">
        <f t="shared" si="29"/>
        <v>0</v>
      </c>
      <c r="Q33" s="48">
        <f t="shared" ref="Q33" si="30">Q39</f>
        <v>0</v>
      </c>
      <c r="R33" s="149"/>
      <c r="S33" s="144"/>
    </row>
    <row r="34" spans="2:19" ht="51" x14ac:dyDescent="0.25">
      <c r="B34" s="168"/>
      <c r="C34" s="171"/>
      <c r="D34" s="14" t="s">
        <v>13</v>
      </c>
      <c r="E34" s="49"/>
      <c r="F34" s="48">
        <f t="shared" ref="F34" si="31">F40</f>
        <v>0</v>
      </c>
      <c r="G34" s="47">
        <f t="shared" si="22"/>
        <v>0</v>
      </c>
      <c r="H34" s="48">
        <f t="shared" ref="H34:N34" si="32">H40</f>
        <v>0</v>
      </c>
      <c r="I34" s="48">
        <f t="shared" si="32"/>
        <v>0</v>
      </c>
      <c r="J34" s="48">
        <f t="shared" si="32"/>
        <v>0</v>
      </c>
      <c r="K34" s="48">
        <f t="shared" si="32"/>
        <v>0</v>
      </c>
      <c r="L34" s="48">
        <f t="shared" si="32"/>
        <v>0</v>
      </c>
      <c r="M34" s="48">
        <f t="shared" si="32"/>
        <v>0</v>
      </c>
      <c r="N34" s="48">
        <f t="shared" si="32"/>
        <v>0</v>
      </c>
      <c r="O34" s="48">
        <f t="shared" ref="O34:P34" si="33">O40</f>
        <v>0</v>
      </c>
      <c r="P34" s="48">
        <f t="shared" si="33"/>
        <v>0</v>
      </c>
      <c r="Q34" s="48">
        <f t="shared" ref="Q34" si="34">Q40</f>
        <v>0</v>
      </c>
      <c r="R34" s="149"/>
      <c r="S34" s="144"/>
    </row>
    <row r="35" spans="2:19" ht="18" customHeight="1" x14ac:dyDescent="0.25">
      <c r="B35" s="169"/>
      <c r="C35" s="171"/>
      <c r="D35" s="16" t="s">
        <v>33</v>
      </c>
      <c r="E35" s="51"/>
      <c r="F35" s="48">
        <f t="shared" ref="F35" si="35">F41</f>
        <v>0</v>
      </c>
      <c r="G35" s="47">
        <f t="shared" si="22"/>
        <v>0</v>
      </c>
      <c r="H35" s="48">
        <f t="shared" ref="H35:N35" si="36">H41</f>
        <v>0</v>
      </c>
      <c r="I35" s="48">
        <f t="shared" si="36"/>
        <v>0</v>
      </c>
      <c r="J35" s="48">
        <f t="shared" si="36"/>
        <v>0</v>
      </c>
      <c r="K35" s="48">
        <f t="shared" si="36"/>
        <v>0</v>
      </c>
      <c r="L35" s="48">
        <f t="shared" si="36"/>
        <v>0</v>
      </c>
      <c r="M35" s="48">
        <f t="shared" si="36"/>
        <v>0</v>
      </c>
      <c r="N35" s="48">
        <f t="shared" si="36"/>
        <v>0</v>
      </c>
      <c r="O35" s="48">
        <f t="shared" ref="O35:P35" si="37">O41</f>
        <v>0</v>
      </c>
      <c r="P35" s="48">
        <f t="shared" si="37"/>
        <v>0</v>
      </c>
      <c r="Q35" s="48">
        <f t="shared" ref="Q35" si="38">Q41</f>
        <v>0</v>
      </c>
      <c r="R35" s="149"/>
      <c r="S35" s="145"/>
    </row>
    <row r="36" spans="2:19" ht="23.25" customHeight="1" x14ac:dyDescent="0.25">
      <c r="B36" s="172" t="s">
        <v>16</v>
      </c>
      <c r="C36" s="146" t="s">
        <v>109</v>
      </c>
      <c r="D36" s="17" t="s">
        <v>8</v>
      </c>
      <c r="E36" s="52" t="s">
        <v>151</v>
      </c>
      <c r="F36" s="46">
        <f t="shared" ref="F36" si="39">SUM(F37:F41)</f>
        <v>63.1</v>
      </c>
      <c r="G36" s="53">
        <f>SUM(G37:G41)</f>
        <v>483.3</v>
      </c>
      <c r="H36" s="53">
        <f t="shared" ref="H36:N36" si="40">SUM(H37:H41)</f>
        <v>63.1</v>
      </c>
      <c r="I36" s="53">
        <f t="shared" si="40"/>
        <v>50</v>
      </c>
      <c r="J36" s="53">
        <f t="shared" si="40"/>
        <v>46</v>
      </c>
      <c r="K36" s="53">
        <f t="shared" si="40"/>
        <v>46</v>
      </c>
      <c r="L36" s="53">
        <f t="shared" si="40"/>
        <v>46</v>
      </c>
      <c r="M36" s="53">
        <f t="shared" si="40"/>
        <v>46</v>
      </c>
      <c r="N36" s="53">
        <f t="shared" si="40"/>
        <v>30</v>
      </c>
      <c r="O36" s="53">
        <f>SUM(O37:O41)</f>
        <v>55</v>
      </c>
      <c r="P36" s="53">
        <f>SUM(P37:P41)</f>
        <v>52.5</v>
      </c>
      <c r="Q36" s="53">
        <f>SUM(Q37:Q41)</f>
        <v>48.7</v>
      </c>
      <c r="R36" s="149" t="s">
        <v>82</v>
      </c>
      <c r="S36" s="144" t="s">
        <v>128</v>
      </c>
    </row>
    <row r="37" spans="2:19" ht="65.25" customHeight="1" x14ac:dyDescent="0.25">
      <c r="B37" s="172"/>
      <c r="C37" s="146"/>
      <c r="D37" s="18" t="s">
        <v>9</v>
      </c>
      <c r="E37" s="52" t="s">
        <v>151</v>
      </c>
      <c r="F37" s="54">
        <v>63.1</v>
      </c>
      <c r="G37" s="47">
        <f t="shared" si="22"/>
        <v>483.3</v>
      </c>
      <c r="H37" s="54">
        <v>63.1</v>
      </c>
      <c r="I37" s="54">
        <v>50</v>
      </c>
      <c r="J37" s="54">
        <v>46</v>
      </c>
      <c r="K37" s="54">
        <v>46</v>
      </c>
      <c r="L37" s="54">
        <v>46</v>
      </c>
      <c r="M37" s="54">
        <v>46</v>
      </c>
      <c r="N37" s="54">
        <v>30</v>
      </c>
      <c r="O37" s="54">
        <v>55</v>
      </c>
      <c r="P37" s="54">
        <v>52.5</v>
      </c>
      <c r="Q37" s="54">
        <v>48.7</v>
      </c>
      <c r="R37" s="149"/>
      <c r="S37" s="144"/>
    </row>
    <row r="38" spans="2:19" ht="63.75" x14ac:dyDescent="0.25">
      <c r="B38" s="172"/>
      <c r="C38" s="146"/>
      <c r="D38" s="18" t="s">
        <v>10</v>
      </c>
      <c r="E38" s="55"/>
      <c r="F38" s="54"/>
      <c r="G38" s="47">
        <f t="shared" si="22"/>
        <v>0</v>
      </c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149"/>
      <c r="S38" s="144"/>
    </row>
    <row r="39" spans="2:19" ht="38.25" x14ac:dyDescent="0.25">
      <c r="B39" s="172"/>
      <c r="C39" s="146"/>
      <c r="D39" s="18" t="s">
        <v>12</v>
      </c>
      <c r="E39" s="55"/>
      <c r="F39" s="54"/>
      <c r="G39" s="47">
        <f t="shared" si="22"/>
        <v>0</v>
      </c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149"/>
      <c r="S39" s="144"/>
    </row>
    <row r="40" spans="2:19" ht="51" x14ac:dyDescent="0.25">
      <c r="B40" s="172"/>
      <c r="C40" s="146"/>
      <c r="D40" s="18" t="s">
        <v>13</v>
      </c>
      <c r="E40" s="55"/>
      <c r="F40" s="54"/>
      <c r="G40" s="47">
        <f t="shared" si="22"/>
        <v>0</v>
      </c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149"/>
      <c r="S40" s="144"/>
    </row>
    <row r="41" spans="2:19" ht="21" customHeight="1" x14ac:dyDescent="0.25">
      <c r="B41" s="172"/>
      <c r="C41" s="146"/>
      <c r="D41" s="18" t="s">
        <v>33</v>
      </c>
      <c r="E41" s="55"/>
      <c r="F41" s="54"/>
      <c r="G41" s="47">
        <f>SUM(H41:Q41)</f>
        <v>0</v>
      </c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149"/>
      <c r="S41" s="145"/>
    </row>
    <row r="42" spans="2:19" ht="40.5" customHeight="1" x14ac:dyDescent="0.25">
      <c r="B42" s="172" t="s">
        <v>34</v>
      </c>
      <c r="C42" s="146" t="s">
        <v>99</v>
      </c>
      <c r="D42" s="17" t="s">
        <v>8</v>
      </c>
      <c r="E42" s="37" t="s">
        <v>149</v>
      </c>
      <c r="F42" s="46">
        <f t="shared" ref="F42:M42" si="41">SUM(F43:F47)</f>
        <v>0</v>
      </c>
      <c r="G42" s="53">
        <f>SUM(G43:G47)</f>
        <v>2465.1000000000004</v>
      </c>
      <c r="H42" s="53">
        <f t="shared" si="41"/>
        <v>205.9</v>
      </c>
      <c r="I42" s="53">
        <f>SUM(I43:I47)</f>
        <v>80</v>
      </c>
      <c r="J42" s="53">
        <f t="shared" si="41"/>
        <v>442</v>
      </c>
      <c r="K42" s="53">
        <f t="shared" si="41"/>
        <v>442</v>
      </c>
      <c r="L42" s="53">
        <f t="shared" si="41"/>
        <v>401.5</v>
      </c>
      <c r="M42" s="53">
        <f t="shared" si="41"/>
        <v>434.4</v>
      </c>
      <c r="N42" s="53">
        <f>SUM(N43:N47)</f>
        <v>459.3</v>
      </c>
      <c r="O42" s="53">
        <f>SUM(O43:O47)</f>
        <v>0</v>
      </c>
      <c r="P42" s="53">
        <f>SUM(P43:P47)</f>
        <v>0</v>
      </c>
      <c r="Q42" s="53">
        <f>SUM(Q43:Q47)</f>
        <v>0</v>
      </c>
      <c r="R42" s="181" t="s">
        <v>85</v>
      </c>
      <c r="S42" s="147" t="s">
        <v>130</v>
      </c>
    </row>
    <row r="43" spans="2:19" ht="77.25" customHeight="1" x14ac:dyDescent="0.25">
      <c r="B43" s="172"/>
      <c r="C43" s="146"/>
      <c r="D43" s="18" t="s">
        <v>9</v>
      </c>
      <c r="E43" s="37" t="s">
        <v>150</v>
      </c>
      <c r="F43" s="56">
        <f>F49+F55+F61+F67</f>
        <v>0</v>
      </c>
      <c r="G43" s="47">
        <f t="shared" ref="G43:G46" si="42">SUM(H43:Q43)</f>
        <v>144.80000000000001</v>
      </c>
      <c r="H43" s="56">
        <f>H49+H55+H61+H67</f>
        <v>0</v>
      </c>
      <c r="I43" s="56">
        <f t="shared" ref="I43:N43" si="43">I49+I55+I61+I67</f>
        <v>0</v>
      </c>
      <c r="J43" s="56">
        <f t="shared" si="43"/>
        <v>0</v>
      </c>
      <c r="K43" s="56">
        <f t="shared" si="43"/>
        <v>0</v>
      </c>
      <c r="L43" s="56">
        <f t="shared" si="43"/>
        <v>44.6</v>
      </c>
      <c r="M43" s="56">
        <f t="shared" si="43"/>
        <v>45</v>
      </c>
      <c r="N43" s="56">
        <f t="shared" si="43"/>
        <v>55.2</v>
      </c>
      <c r="O43" s="56">
        <f>O49+O55+O61+O67</f>
        <v>0</v>
      </c>
      <c r="P43" s="56">
        <f>P49+P55+P61+P67</f>
        <v>0</v>
      </c>
      <c r="Q43" s="56">
        <f>Q49+Q55+Q61+Q67</f>
        <v>0</v>
      </c>
      <c r="R43" s="181"/>
      <c r="S43" s="148"/>
    </row>
    <row r="44" spans="2:19" ht="72" customHeight="1" x14ac:dyDescent="0.25">
      <c r="B44" s="172"/>
      <c r="C44" s="146"/>
      <c r="D44" s="18" t="s">
        <v>10</v>
      </c>
      <c r="E44" s="52"/>
      <c r="F44" s="56">
        <f t="shared" ref="F44:F47" si="44">F50+F56+F62+F68</f>
        <v>0</v>
      </c>
      <c r="G44" s="47">
        <f t="shared" si="42"/>
        <v>0</v>
      </c>
      <c r="H44" s="56">
        <f t="shared" ref="H44:N44" si="45">H50+H56+H62+H68</f>
        <v>0</v>
      </c>
      <c r="I44" s="56">
        <f t="shared" si="45"/>
        <v>0</v>
      </c>
      <c r="J44" s="56">
        <f t="shared" si="45"/>
        <v>0</v>
      </c>
      <c r="K44" s="56">
        <f t="shared" si="45"/>
        <v>0</v>
      </c>
      <c r="L44" s="56">
        <f t="shared" si="45"/>
        <v>0</v>
      </c>
      <c r="M44" s="56">
        <f t="shared" si="45"/>
        <v>0</v>
      </c>
      <c r="N44" s="56">
        <f t="shared" si="45"/>
        <v>0</v>
      </c>
      <c r="O44" s="56">
        <f t="shared" ref="O44:P44" si="46">O50+O56+O62+O68</f>
        <v>0</v>
      </c>
      <c r="P44" s="56">
        <f t="shared" si="46"/>
        <v>0</v>
      </c>
      <c r="Q44" s="56">
        <f t="shared" ref="Q44" si="47">Q50+Q56+Q62+Q68</f>
        <v>0</v>
      </c>
      <c r="R44" s="181"/>
      <c r="S44" s="148"/>
    </row>
    <row r="45" spans="2:19" ht="59.25" customHeight="1" x14ac:dyDescent="0.25">
      <c r="B45" s="172"/>
      <c r="C45" s="146"/>
      <c r="D45" s="18" t="s">
        <v>12</v>
      </c>
      <c r="E45" s="52"/>
      <c r="F45" s="56">
        <f t="shared" si="44"/>
        <v>0</v>
      </c>
      <c r="G45" s="47">
        <f t="shared" si="42"/>
        <v>0</v>
      </c>
      <c r="H45" s="56">
        <f t="shared" ref="H45:N45" si="48">H51+H57+H63+H69</f>
        <v>0</v>
      </c>
      <c r="I45" s="56">
        <f t="shared" si="48"/>
        <v>0</v>
      </c>
      <c r="J45" s="56">
        <f t="shared" si="48"/>
        <v>0</v>
      </c>
      <c r="K45" s="56">
        <f t="shared" si="48"/>
        <v>0</v>
      </c>
      <c r="L45" s="56">
        <f t="shared" si="48"/>
        <v>0</v>
      </c>
      <c r="M45" s="56">
        <f t="shared" si="48"/>
        <v>0</v>
      </c>
      <c r="N45" s="56">
        <f t="shared" si="48"/>
        <v>0</v>
      </c>
      <c r="O45" s="56">
        <f t="shared" ref="O45:P45" si="49">O51+O57+O63+O69</f>
        <v>0</v>
      </c>
      <c r="P45" s="56">
        <f t="shared" si="49"/>
        <v>0</v>
      </c>
      <c r="Q45" s="56">
        <f t="shared" ref="Q45" si="50">Q51+Q57+Q63+Q69</f>
        <v>0</v>
      </c>
      <c r="R45" s="181"/>
      <c r="S45" s="148"/>
    </row>
    <row r="46" spans="2:19" ht="63" customHeight="1" x14ac:dyDescent="0.25">
      <c r="B46" s="172"/>
      <c r="C46" s="146"/>
      <c r="D46" s="18" t="s">
        <v>13</v>
      </c>
      <c r="E46" s="37" t="s">
        <v>149</v>
      </c>
      <c r="F46" s="56">
        <f t="shared" si="44"/>
        <v>0</v>
      </c>
      <c r="G46" s="47">
        <f t="shared" si="42"/>
        <v>2320.3000000000002</v>
      </c>
      <c r="H46" s="56">
        <f t="shared" ref="H46:N46" si="51">H52+H58+H64+H70</f>
        <v>205.9</v>
      </c>
      <c r="I46" s="56">
        <f t="shared" si="51"/>
        <v>80</v>
      </c>
      <c r="J46" s="56">
        <f t="shared" si="51"/>
        <v>442</v>
      </c>
      <c r="K46" s="56">
        <f t="shared" si="51"/>
        <v>442</v>
      </c>
      <c r="L46" s="56">
        <f t="shared" si="51"/>
        <v>356.9</v>
      </c>
      <c r="M46" s="56">
        <f t="shared" si="51"/>
        <v>389.4</v>
      </c>
      <c r="N46" s="56">
        <f t="shared" si="51"/>
        <v>404.1</v>
      </c>
      <c r="O46" s="56">
        <f t="shared" ref="O46:P46" si="52">O52+O58+O64+O70</f>
        <v>0</v>
      </c>
      <c r="P46" s="56">
        <f t="shared" si="52"/>
        <v>0</v>
      </c>
      <c r="Q46" s="56">
        <f t="shared" ref="Q46" si="53">Q52+Q58+Q64+Q70</f>
        <v>0</v>
      </c>
      <c r="R46" s="181"/>
      <c r="S46" s="148"/>
    </row>
    <row r="47" spans="2:19" ht="50.25" customHeight="1" x14ac:dyDescent="0.25">
      <c r="B47" s="172"/>
      <c r="C47" s="146"/>
      <c r="D47" s="18" t="s">
        <v>33</v>
      </c>
      <c r="E47" s="52"/>
      <c r="F47" s="56">
        <f t="shared" si="44"/>
        <v>0</v>
      </c>
      <c r="G47" s="47">
        <f>SUM(H47:Q47)</f>
        <v>0</v>
      </c>
      <c r="H47" s="56">
        <f t="shared" ref="H47:N47" si="54">H53+H59+H65+H71</f>
        <v>0</v>
      </c>
      <c r="I47" s="56">
        <f t="shared" si="54"/>
        <v>0</v>
      </c>
      <c r="J47" s="56">
        <f t="shared" si="54"/>
        <v>0</v>
      </c>
      <c r="K47" s="56">
        <f t="shared" si="54"/>
        <v>0</v>
      </c>
      <c r="L47" s="56">
        <f t="shared" si="54"/>
        <v>0</v>
      </c>
      <c r="M47" s="56">
        <f t="shared" si="54"/>
        <v>0</v>
      </c>
      <c r="N47" s="56">
        <f t="shared" si="54"/>
        <v>0</v>
      </c>
      <c r="O47" s="56">
        <f t="shared" ref="O47:P47" si="55">O53+O59+O65+O71</f>
        <v>0</v>
      </c>
      <c r="P47" s="56">
        <f t="shared" si="55"/>
        <v>0</v>
      </c>
      <c r="Q47" s="56">
        <f t="shared" ref="Q47" si="56">Q53+Q59+Q65+Q71</f>
        <v>0</v>
      </c>
      <c r="R47" s="181"/>
      <c r="S47" s="148"/>
    </row>
    <row r="48" spans="2:19" ht="22.5" customHeight="1" x14ac:dyDescent="0.25">
      <c r="B48" s="172" t="s">
        <v>17</v>
      </c>
      <c r="C48" s="146" t="s">
        <v>110</v>
      </c>
      <c r="D48" s="17" t="s">
        <v>8</v>
      </c>
      <c r="E48" s="52" t="s">
        <v>18</v>
      </c>
      <c r="F48" s="46">
        <f t="shared" ref="F48" si="57">SUM(F49:F53)</f>
        <v>0</v>
      </c>
      <c r="G48" s="57">
        <f>SUM(G49:G53)</f>
        <v>61.1</v>
      </c>
      <c r="H48" s="57">
        <f t="shared" ref="H48:N48" si="58">SUM(H49:H53)</f>
        <v>61.1</v>
      </c>
      <c r="I48" s="53">
        <f t="shared" si="58"/>
        <v>0</v>
      </c>
      <c r="J48" s="53">
        <f t="shared" si="58"/>
        <v>0</v>
      </c>
      <c r="K48" s="53">
        <f t="shared" si="58"/>
        <v>0</v>
      </c>
      <c r="L48" s="53">
        <f t="shared" si="58"/>
        <v>0</v>
      </c>
      <c r="M48" s="53">
        <f t="shared" si="58"/>
        <v>0</v>
      </c>
      <c r="N48" s="53">
        <f t="shared" si="58"/>
        <v>0</v>
      </c>
      <c r="O48" s="53">
        <f>SUM(O49:O53)</f>
        <v>0</v>
      </c>
      <c r="P48" s="53">
        <f>SUM(P49:P53)</f>
        <v>0</v>
      </c>
      <c r="Q48" s="53">
        <f>SUM(Q49:Q53)</f>
        <v>0</v>
      </c>
      <c r="R48" s="181" t="s">
        <v>19</v>
      </c>
      <c r="S48" s="147" t="s">
        <v>78</v>
      </c>
    </row>
    <row r="49" spans="2:19" ht="63.75" x14ac:dyDescent="0.25">
      <c r="B49" s="172"/>
      <c r="C49" s="146"/>
      <c r="D49" s="18" t="s">
        <v>9</v>
      </c>
      <c r="E49" s="52"/>
      <c r="F49" s="52"/>
      <c r="G49" s="47">
        <f>SUM(H49:Q49)</f>
        <v>0</v>
      </c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181"/>
      <c r="S49" s="147"/>
    </row>
    <row r="50" spans="2:19" ht="63.75" x14ac:dyDescent="0.25">
      <c r="B50" s="172"/>
      <c r="C50" s="146"/>
      <c r="D50" s="18" t="s">
        <v>10</v>
      </c>
      <c r="E50" s="52"/>
      <c r="F50" s="52"/>
      <c r="G50" s="47">
        <f t="shared" ref="G50:G52" si="59">SUM(H50:Q50)</f>
        <v>0</v>
      </c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181"/>
      <c r="S50" s="147"/>
    </row>
    <row r="51" spans="2:19" ht="38.25" x14ac:dyDescent="0.25">
      <c r="B51" s="172"/>
      <c r="C51" s="146"/>
      <c r="D51" s="18" t="s">
        <v>12</v>
      </c>
      <c r="E51" s="52"/>
      <c r="F51" s="52"/>
      <c r="G51" s="47">
        <f t="shared" si="59"/>
        <v>0</v>
      </c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181"/>
      <c r="S51" s="147"/>
    </row>
    <row r="52" spans="2:19" ht="51" x14ac:dyDescent="0.25">
      <c r="B52" s="172"/>
      <c r="C52" s="146"/>
      <c r="D52" s="18" t="s">
        <v>13</v>
      </c>
      <c r="E52" s="52" t="s">
        <v>18</v>
      </c>
      <c r="F52" s="52"/>
      <c r="G52" s="47">
        <f t="shared" si="59"/>
        <v>61.1</v>
      </c>
      <c r="H52" s="52">
        <v>61.1</v>
      </c>
      <c r="I52" s="52"/>
      <c r="J52" s="52"/>
      <c r="K52" s="52"/>
      <c r="L52" s="52"/>
      <c r="M52" s="52"/>
      <c r="N52" s="52"/>
      <c r="O52" s="52"/>
      <c r="P52" s="52"/>
      <c r="Q52" s="52"/>
      <c r="R52" s="181"/>
      <c r="S52" s="147"/>
    </row>
    <row r="53" spans="2:19" ht="18" customHeight="1" x14ac:dyDescent="0.25">
      <c r="B53" s="172"/>
      <c r="C53" s="146"/>
      <c r="D53" s="18" t="s">
        <v>33</v>
      </c>
      <c r="E53" s="52"/>
      <c r="F53" s="52"/>
      <c r="G53" s="47">
        <f>SUM(H53:Q53)</f>
        <v>0</v>
      </c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181"/>
      <c r="S53" s="147"/>
    </row>
    <row r="54" spans="2:19" ht="25.5" customHeight="1" x14ac:dyDescent="0.25">
      <c r="B54" s="173" t="s">
        <v>35</v>
      </c>
      <c r="C54" s="146" t="s">
        <v>111</v>
      </c>
      <c r="D54" s="17" t="s">
        <v>8</v>
      </c>
      <c r="E54" s="37" t="s">
        <v>149</v>
      </c>
      <c r="F54" s="46">
        <f t="shared" ref="F54" si="60">SUM(F55:F59)</f>
        <v>0</v>
      </c>
      <c r="G54" s="53">
        <f>SUM(G55:G59)</f>
        <v>1201.3</v>
      </c>
      <c r="H54" s="53">
        <f t="shared" ref="H54:N54" si="61">SUM(H55:H59)</f>
        <v>101.2</v>
      </c>
      <c r="I54" s="53">
        <f t="shared" si="61"/>
        <v>80</v>
      </c>
      <c r="J54" s="53">
        <f t="shared" si="61"/>
        <v>251</v>
      </c>
      <c r="K54" s="53">
        <f t="shared" si="61"/>
        <v>251</v>
      </c>
      <c r="L54" s="53">
        <f t="shared" si="61"/>
        <v>122.5</v>
      </c>
      <c r="M54" s="53">
        <f t="shared" si="61"/>
        <v>185</v>
      </c>
      <c r="N54" s="53">
        <f t="shared" si="61"/>
        <v>210.6</v>
      </c>
      <c r="O54" s="53">
        <f>SUM(O55:O59)</f>
        <v>0</v>
      </c>
      <c r="P54" s="53">
        <f>SUM(P55:P59)</f>
        <v>0</v>
      </c>
      <c r="Q54" s="53">
        <f>SUM(Q55:Q59)</f>
        <v>0</v>
      </c>
      <c r="R54" s="181" t="s">
        <v>85</v>
      </c>
      <c r="S54" s="147" t="s">
        <v>129</v>
      </c>
    </row>
    <row r="55" spans="2:19" ht="63.75" x14ac:dyDescent="0.25">
      <c r="B55" s="173"/>
      <c r="C55" s="146"/>
      <c r="D55" s="18" t="s">
        <v>9</v>
      </c>
      <c r="E55" s="67" t="s">
        <v>147</v>
      </c>
      <c r="F55" s="52"/>
      <c r="G55" s="47">
        <f t="shared" ref="G55:G58" si="62">SUM(H55:Q55)</f>
        <v>50.6</v>
      </c>
      <c r="H55" s="54"/>
      <c r="I55" s="54"/>
      <c r="J55" s="54"/>
      <c r="K55" s="54"/>
      <c r="L55" s="54"/>
      <c r="M55" s="54">
        <v>20</v>
      </c>
      <c r="N55" s="54">
        <v>30.6</v>
      </c>
      <c r="O55" s="54"/>
      <c r="P55" s="54"/>
      <c r="Q55" s="54"/>
      <c r="R55" s="181"/>
      <c r="S55" s="147"/>
    </row>
    <row r="56" spans="2:19" ht="63.75" x14ac:dyDescent="0.25">
      <c r="B56" s="173"/>
      <c r="C56" s="146"/>
      <c r="D56" s="18" t="s">
        <v>10</v>
      </c>
      <c r="E56" s="52"/>
      <c r="F56" s="52"/>
      <c r="G56" s="47">
        <f t="shared" si="62"/>
        <v>0</v>
      </c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181"/>
      <c r="S56" s="147"/>
    </row>
    <row r="57" spans="2:19" ht="38.25" x14ac:dyDescent="0.25">
      <c r="B57" s="173"/>
      <c r="C57" s="146"/>
      <c r="D57" s="18" t="s">
        <v>12</v>
      </c>
      <c r="E57" s="52"/>
      <c r="F57" s="52"/>
      <c r="G57" s="47">
        <f t="shared" si="62"/>
        <v>0</v>
      </c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181"/>
      <c r="S57" s="147"/>
    </row>
    <row r="58" spans="2:19" ht="51" x14ac:dyDescent="0.25">
      <c r="B58" s="173"/>
      <c r="C58" s="146"/>
      <c r="D58" s="18" t="s">
        <v>13</v>
      </c>
      <c r="E58" s="37" t="s">
        <v>149</v>
      </c>
      <c r="F58" s="52"/>
      <c r="G58" s="47">
        <f t="shared" si="62"/>
        <v>1150.7</v>
      </c>
      <c r="H58" s="54">
        <v>101.2</v>
      </c>
      <c r="I58" s="54">
        <v>80</v>
      </c>
      <c r="J58" s="54">
        <v>251</v>
      </c>
      <c r="K58" s="54">
        <v>251</v>
      </c>
      <c r="L58" s="54">
        <v>122.5</v>
      </c>
      <c r="M58" s="54">
        <v>165</v>
      </c>
      <c r="N58" s="54">
        <v>180</v>
      </c>
      <c r="O58" s="54"/>
      <c r="P58" s="54"/>
      <c r="Q58" s="54"/>
      <c r="R58" s="181"/>
      <c r="S58" s="147"/>
    </row>
    <row r="59" spans="2:19" ht="24" customHeight="1" x14ac:dyDescent="0.25">
      <c r="B59" s="173"/>
      <c r="C59" s="146"/>
      <c r="D59" s="18" t="s">
        <v>33</v>
      </c>
      <c r="E59" s="52"/>
      <c r="F59" s="52"/>
      <c r="G59" s="47">
        <f>SUM(H59:Q59)</f>
        <v>0</v>
      </c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181"/>
      <c r="S59" s="147"/>
    </row>
    <row r="60" spans="2:19" ht="24.75" customHeight="1" x14ac:dyDescent="0.25">
      <c r="B60" s="173" t="s">
        <v>36</v>
      </c>
      <c r="C60" s="146" t="s">
        <v>112</v>
      </c>
      <c r="D60" s="17" t="s">
        <v>8</v>
      </c>
      <c r="E60" s="52" t="s">
        <v>148</v>
      </c>
      <c r="F60" s="46">
        <f t="shared" ref="F60" si="63">SUM(F61:F65)</f>
        <v>0</v>
      </c>
      <c r="G60" s="53">
        <f>SUM(G61:G65)</f>
        <v>70.599999999999994</v>
      </c>
      <c r="H60" s="53">
        <f t="shared" ref="H60:N60" si="64">SUM(H61:H65)</f>
        <v>26</v>
      </c>
      <c r="I60" s="53">
        <f t="shared" si="64"/>
        <v>0</v>
      </c>
      <c r="J60" s="53">
        <f t="shared" si="64"/>
        <v>0</v>
      </c>
      <c r="K60" s="53">
        <f t="shared" si="64"/>
        <v>0</v>
      </c>
      <c r="L60" s="53">
        <f t="shared" si="64"/>
        <v>44.6</v>
      </c>
      <c r="M60" s="53">
        <f t="shared" si="64"/>
        <v>0</v>
      </c>
      <c r="N60" s="53">
        <f t="shared" si="64"/>
        <v>0</v>
      </c>
      <c r="O60" s="53">
        <f>SUM(O61:O65)</f>
        <v>0</v>
      </c>
      <c r="P60" s="53">
        <f>SUM(P61:P65)</f>
        <v>0</v>
      </c>
      <c r="Q60" s="53">
        <f>SUM(Q61:Q65)</f>
        <v>0</v>
      </c>
      <c r="R60" s="181" t="s">
        <v>19</v>
      </c>
      <c r="S60" s="147" t="s">
        <v>37</v>
      </c>
    </row>
    <row r="61" spans="2:19" ht="63.75" x14ac:dyDescent="0.25">
      <c r="B61" s="173"/>
      <c r="C61" s="146"/>
      <c r="D61" s="18" t="s">
        <v>9</v>
      </c>
      <c r="E61" s="52" t="s">
        <v>86</v>
      </c>
      <c r="F61" s="52"/>
      <c r="G61" s="47">
        <f t="shared" ref="G61:G64" si="65">SUM(H61:Q61)</f>
        <v>44.6</v>
      </c>
      <c r="H61" s="54"/>
      <c r="I61" s="54"/>
      <c r="J61" s="54"/>
      <c r="K61" s="54"/>
      <c r="L61" s="54">
        <v>44.6</v>
      </c>
      <c r="M61" s="54"/>
      <c r="N61" s="54"/>
      <c r="O61" s="54"/>
      <c r="P61" s="54"/>
      <c r="Q61" s="54"/>
      <c r="R61" s="181"/>
      <c r="S61" s="147"/>
    </row>
    <row r="62" spans="2:19" ht="63.75" x14ac:dyDescent="0.25">
      <c r="B62" s="173"/>
      <c r="C62" s="146"/>
      <c r="D62" s="18" t="s">
        <v>10</v>
      </c>
      <c r="E62" s="52"/>
      <c r="F62" s="52"/>
      <c r="G62" s="47">
        <f t="shared" si="65"/>
        <v>0</v>
      </c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181"/>
      <c r="S62" s="147"/>
    </row>
    <row r="63" spans="2:19" ht="35.25" customHeight="1" x14ac:dyDescent="0.25">
      <c r="B63" s="173"/>
      <c r="C63" s="146"/>
      <c r="D63" s="18" t="s">
        <v>12</v>
      </c>
      <c r="E63" s="52"/>
      <c r="F63" s="52"/>
      <c r="G63" s="47">
        <f t="shared" si="65"/>
        <v>0</v>
      </c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181"/>
      <c r="S63" s="147"/>
    </row>
    <row r="64" spans="2:19" ht="51" x14ac:dyDescent="0.25">
      <c r="B64" s="173"/>
      <c r="C64" s="146"/>
      <c r="D64" s="18" t="s">
        <v>13</v>
      </c>
      <c r="E64" s="52" t="s">
        <v>18</v>
      </c>
      <c r="F64" s="52"/>
      <c r="G64" s="47">
        <f t="shared" si="65"/>
        <v>26</v>
      </c>
      <c r="H64" s="54">
        <v>26</v>
      </c>
      <c r="I64" s="54"/>
      <c r="J64" s="54"/>
      <c r="K64" s="54"/>
      <c r="L64" s="54"/>
      <c r="M64" s="54"/>
      <c r="N64" s="54"/>
      <c r="O64" s="54"/>
      <c r="P64" s="54"/>
      <c r="Q64" s="54"/>
      <c r="R64" s="181"/>
      <c r="S64" s="147"/>
    </row>
    <row r="65" spans="2:19" ht="24.75" customHeight="1" x14ac:dyDescent="0.25">
      <c r="B65" s="173"/>
      <c r="C65" s="146"/>
      <c r="D65" s="18" t="s">
        <v>33</v>
      </c>
      <c r="E65" s="52"/>
      <c r="F65" s="52"/>
      <c r="G65" s="47">
        <f>SUM(H65:Q65)</f>
        <v>0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181"/>
      <c r="S65" s="147"/>
    </row>
    <row r="66" spans="2:19" ht="25.5" customHeight="1" x14ac:dyDescent="0.25">
      <c r="B66" s="173" t="s">
        <v>38</v>
      </c>
      <c r="C66" s="146" t="s">
        <v>113</v>
      </c>
      <c r="D66" s="17" t="s">
        <v>8</v>
      </c>
      <c r="E66" s="52" t="s">
        <v>146</v>
      </c>
      <c r="F66" s="46">
        <f t="shared" ref="F66:M66" si="66">SUM(F67:F71)</f>
        <v>0</v>
      </c>
      <c r="G66" s="53">
        <f>SUM(G67:G71)</f>
        <v>1132.0999999999999</v>
      </c>
      <c r="H66" s="53">
        <f>SUM(H67:H71)</f>
        <v>17.600000000000001</v>
      </c>
      <c r="I66" s="53">
        <f t="shared" si="66"/>
        <v>0</v>
      </c>
      <c r="J66" s="53">
        <f t="shared" si="66"/>
        <v>191</v>
      </c>
      <c r="K66" s="53">
        <f t="shared" si="66"/>
        <v>191</v>
      </c>
      <c r="L66" s="53">
        <f t="shared" si="66"/>
        <v>234.4</v>
      </c>
      <c r="M66" s="53">
        <f t="shared" si="66"/>
        <v>249.39999999999998</v>
      </c>
      <c r="N66" s="53">
        <f>SUM(N67:N71)</f>
        <v>248.7</v>
      </c>
      <c r="O66" s="53">
        <f>SUM(O67:O71)</f>
        <v>0</v>
      </c>
      <c r="P66" s="53">
        <f>SUM(P67:P71)</f>
        <v>0</v>
      </c>
      <c r="Q66" s="53">
        <f>SUM(Q67:Q71)</f>
        <v>0</v>
      </c>
      <c r="R66" s="181" t="s">
        <v>19</v>
      </c>
      <c r="S66" s="148" t="s">
        <v>136</v>
      </c>
    </row>
    <row r="67" spans="2:19" ht="63.75" x14ac:dyDescent="0.25">
      <c r="B67" s="173"/>
      <c r="C67" s="146"/>
      <c r="D67" s="18" t="s">
        <v>9</v>
      </c>
      <c r="E67" s="37" t="s">
        <v>147</v>
      </c>
      <c r="F67" s="52"/>
      <c r="G67" s="47">
        <f t="shared" ref="G67:G70" si="67">SUM(H67:Q67)</f>
        <v>49.6</v>
      </c>
      <c r="H67" s="52"/>
      <c r="I67" s="52"/>
      <c r="J67" s="52"/>
      <c r="K67" s="52"/>
      <c r="L67" s="52"/>
      <c r="M67" s="54">
        <v>25</v>
      </c>
      <c r="N67" s="54">
        <v>24.6</v>
      </c>
      <c r="O67" s="54"/>
      <c r="P67" s="54"/>
      <c r="Q67" s="54"/>
      <c r="R67" s="181"/>
      <c r="S67" s="148"/>
    </row>
    <row r="68" spans="2:19" ht="63.75" x14ac:dyDescent="0.25">
      <c r="B68" s="173"/>
      <c r="C68" s="146"/>
      <c r="D68" s="18" t="s">
        <v>10</v>
      </c>
      <c r="E68" s="52"/>
      <c r="F68" s="52"/>
      <c r="G68" s="47">
        <f t="shared" si="67"/>
        <v>0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181"/>
      <c r="S68" s="148"/>
    </row>
    <row r="69" spans="2:19" ht="38.25" x14ac:dyDescent="0.25">
      <c r="B69" s="173"/>
      <c r="C69" s="146"/>
      <c r="D69" s="18" t="s">
        <v>12</v>
      </c>
      <c r="E69" s="52"/>
      <c r="F69" s="52"/>
      <c r="G69" s="47">
        <f t="shared" si="67"/>
        <v>0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181"/>
      <c r="S69" s="148"/>
    </row>
    <row r="70" spans="2:19" ht="51" x14ac:dyDescent="0.25">
      <c r="B70" s="173"/>
      <c r="C70" s="146"/>
      <c r="D70" s="18" t="s">
        <v>13</v>
      </c>
      <c r="E70" s="52" t="s">
        <v>146</v>
      </c>
      <c r="F70" s="52"/>
      <c r="G70" s="47">
        <f t="shared" si="67"/>
        <v>1082.5</v>
      </c>
      <c r="H70" s="52">
        <v>17.600000000000001</v>
      </c>
      <c r="I70" s="52"/>
      <c r="J70" s="54">
        <v>191</v>
      </c>
      <c r="K70" s="54">
        <v>191</v>
      </c>
      <c r="L70" s="54">
        <v>234.4</v>
      </c>
      <c r="M70" s="54">
        <f>389.4-165</f>
        <v>224.39999999999998</v>
      </c>
      <c r="N70" s="54">
        <v>224.1</v>
      </c>
      <c r="O70" s="54"/>
      <c r="P70" s="54"/>
      <c r="Q70" s="54"/>
      <c r="R70" s="181"/>
      <c r="S70" s="148"/>
    </row>
    <row r="71" spans="2:19" ht="21" customHeight="1" x14ac:dyDescent="0.25">
      <c r="B71" s="180"/>
      <c r="C71" s="178"/>
      <c r="D71" s="19" t="s">
        <v>33</v>
      </c>
      <c r="E71" s="58"/>
      <c r="F71" s="58"/>
      <c r="G71" s="47">
        <f>SUM(H71:Q71)</f>
        <v>0</v>
      </c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182"/>
      <c r="S71" s="184"/>
    </row>
    <row r="72" spans="2:19" ht="15" customHeight="1" x14ac:dyDescent="0.25">
      <c r="B72" s="173" t="s">
        <v>72</v>
      </c>
      <c r="C72" s="146" t="s">
        <v>114</v>
      </c>
      <c r="D72" s="17" t="s">
        <v>8</v>
      </c>
      <c r="E72" s="52" t="s">
        <v>73</v>
      </c>
      <c r="F72" s="46">
        <f t="shared" ref="F72" si="68">SUM(F73:F77)</f>
        <v>0</v>
      </c>
      <c r="G72" s="53">
        <f>SUM(G73:G77)</f>
        <v>475.4</v>
      </c>
      <c r="H72" s="53">
        <f t="shared" ref="H72:M72" si="69">SUM(H73:H77)</f>
        <v>0</v>
      </c>
      <c r="I72" s="53">
        <f t="shared" si="69"/>
        <v>0</v>
      </c>
      <c r="J72" s="53">
        <f t="shared" si="69"/>
        <v>0</v>
      </c>
      <c r="K72" s="53">
        <f t="shared" si="69"/>
        <v>475.4</v>
      </c>
      <c r="L72" s="53">
        <f t="shared" si="69"/>
        <v>0</v>
      </c>
      <c r="M72" s="53">
        <f t="shared" si="69"/>
        <v>0</v>
      </c>
      <c r="N72" s="53">
        <f>SUM(N73:N77)</f>
        <v>0</v>
      </c>
      <c r="O72" s="53">
        <f>SUM(O73:O77)</f>
        <v>0</v>
      </c>
      <c r="P72" s="53">
        <f>SUM(P73:P77)</f>
        <v>0</v>
      </c>
      <c r="Q72" s="53">
        <f>SUM(Q73:Q77)</f>
        <v>0</v>
      </c>
      <c r="R72" s="149" t="s">
        <v>82</v>
      </c>
      <c r="S72" s="148"/>
    </row>
    <row r="73" spans="2:19" ht="63.75" x14ac:dyDescent="0.25">
      <c r="B73" s="173"/>
      <c r="C73" s="146"/>
      <c r="D73" s="18" t="s">
        <v>9</v>
      </c>
      <c r="E73" s="52" t="s">
        <v>73</v>
      </c>
      <c r="F73" s="56">
        <f>F79</f>
        <v>0</v>
      </c>
      <c r="G73" s="47">
        <f t="shared" ref="G73:G76" si="70">SUM(H73:Q73)</f>
        <v>475.4</v>
      </c>
      <c r="H73" s="56">
        <f>H79</f>
        <v>0</v>
      </c>
      <c r="I73" s="56">
        <f t="shared" ref="I73:M73" si="71">I79</f>
        <v>0</v>
      </c>
      <c r="J73" s="56">
        <f t="shared" si="71"/>
        <v>0</v>
      </c>
      <c r="K73" s="56">
        <f t="shared" si="71"/>
        <v>475.4</v>
      </c>
      <c r="L73" s="56">
        <f t="shared" si="71"/>
        <v>0</v>
      </c>
      <c r="M73" s="56">
        <f t="shared" si="71"/>
        <v>0</v>
      </c>
      <c r="N73" s="56">
        <f>N79</f>
        <v>0</v>
      </c>
      <c r="O73" s="56">
        <f>O79</f>
        <v>0</v>
      </c>
      <c r="P73" s="56">
        <f>P79</f>
        <v>0</v>
      </c>
      <c r="Q73" s="56">
        <f>Q79</f>
        <v>0</v>
      </c>
      <c r="R73" s="149"/>
      <c r="S73" s="148"/>
    </row>
    <row r="74" spans="2:19" ht="63.75" x14ac:dyDescent="0.25">
      <c r="B74" s="173"/>
      <c r="C74" s="146"/>
      <c r="D74" s="18" t="s">
        <v>10</v>
      </c>
      <c r="E74" s="52"/>
      <c r="F74" s="56">
        <f t="shared" ref="F74:F77" si="72">F80</f>
        <v>0</v>
      </c>
      <c r="G74" s="47">
        <f t="shared" si="70"/>
        <v>0</v>
      </c>
      <c r="H74" s="56">
        <f t="shared" ref="H74:N74" si="73">H80</f>
        <v>0</v>
      </c>
      <c r="I74" s="56">
        <f t="shared" si="73"/>
        <v>0</v>
      </c>
      <c r="J74" s="56">
        <f t="shared" si="73"/>
        <v>0</v>
      </c>
      <c r="K74" s="56">
        <f t="shared" si="73"/>
        <v>0</v>
      </c>
      <c r="L74" s="56">
        <f t="shared" si="73"/>
        <v>0</v>
      </c>
      <c r="M74" s="56">
        <f t="shared" si="73"/>
        <v>0</v>
      </c>
      <c r="N74" s="56">
        <f t="shared" si="73"/>
        <v>0</v>
      </c>
      <c r="O74" s="56">
        <f t="shared" ref="O74:P74" si="74">O80</f>
        <v>0</v>
      </c>
      <c r="P74" s="56">
        <f t="shared" si="74"/>
        <v>0</v>
      </c>
      <c r="Q74" s="56">
        <f t="shared" ref="Q74" si="75">Q80</f>
        <v>0</v>
      </c>
      <c r="R74" s="149"/>
      <c r="S74" s="148"/>
    </row>
    <row r="75" spans="2:19" ht="38.25" x14ac:dyDescent="0.25">
      <c r="B75" s="173"/>
      <c r="C75" s="146"/>
      <c r="D75" s="18" t="s">
        <v>12</v>
      </c>
      <c r="E75" s="52"/>
      <c r="F75" s="56">
        <f t="shared" si="72"/>
        <v>0</v>
      </c>
      <c r="G75" s="47">
        <f t="shared" si="70"/>
        <v>0</v>
      </c>
      <c r="H75" s="56">
        <f t="shared" ref="H75:N75" si="76">H81</f>
        <v>0</v>
      </c>
      <c r="I75" s="56">
        <f t="shared" si="76"/>
        <v>0</v>
      </c>
      <c r="J75" s="56">
        <f t="shared" si="76"/>
        <v>0</v>
      </c>
      <c r="K75" s="56">
        <f t="shared" si="76"/>
        <v>0</v>
      </c>
      <c r="L75" s="56">
        <f t="shared" si="76"/>
        <v>0</v>
      </c>
      <c r="M75" s="56">
        <f t="shared" si="76"/>
        <v>0</v>
      </c>
      <c r="N75" s="56">
        <f t="shared" si="76"/>
        <v>0</v>
      </c>
      <c r="O75" s="56">
        <f t="shared" ref="O75:P75" si="77">O81</f>
        <v>0</v>
      </c>
      <c r="P75" s="56">
        <f t="shared" si="77"/>
        <v>0</v>
      </c>
      <c r="Q75" s="56">
        <f t="shared" ref="Q75" si="78">Q81</f>
        <v>0</v>
      </c>
      <c r="R75" s="149"/>
      <c r="S75" s="148"/>
    </row>
    <row r="76" spans="2:19" ht="51" x14ac:dyDescent="0.25">
      <c r="B76" s="173"/>
      <c r="C76" s="146"/>
      <c r="D76" s="18" t="s">
        <v>13</v>
      </c>
      <c r="E76" s="52"/>
      <c r="F76" s="56">
        <f t="shared" si="72"/>
        <v>0</v>
      </c>
      <c r="G76" s="47">
        <f t="shared" si="70"/>
        <v>0</v>
      </c>
      <c r="H76" s="56">
        <f t="shared" ref="H76:N76" si="79">H82</f>
        <v>0</v>
      </c>
      <c r="I76" s="56">
        <f t="shared" si="79"/>
        <v>0</v>
      </c>
      <c r="J76" s="56">
        <f t="shared" si="79"/>
        <v>0</v>
      </c>
      <c r="K76" s="56">
        <f t="shared" si="79"/>
        <v>0</v>
      </c>
      <c r="L76" s="56">
        <f t="shared" si="79"/>
        <v>0</v>
      </c>
      <c r="M76" s="56">
        <f t="shared" si="79"/>
        <v>0</v>
      </c>
      <c r="N76" s="56">
        <f t="shared" si="79"/>
        <v>0</v>
      </c>
      <c r="O76" s="56">
        <f t="shared" ref="O76:P76" si="80">O82</f>
        <v>0</v>
      </c>
      <c r="P76" s="56">
        <f t="shared" si="80"/>
        <v>0</v>
      </c>
      <c r="Q76" s="56">
        <f t="shared" ref="Q76" si="81">Q82</f>
        <v>0</v>
      </c>
      <c r="R76" s="149"/>
      <c r="S76" s="148"/>
    </row>
    <row r="77" spans="2:19" x14ac:dyDescent="0.25">
      <c r="B77" s="180"/>
      <c r="C77" s="178"/>
      <c r="D77" s="19" t="s">
        <v>33</v>
      </c>
      <c r="E77" s="58"/>
      <c r="F77" s="56">
        <f t="shared" si="72"/>
        <v>0</v>
      </c>
      <c r="G77" s="47">
        <f>SUM(H77:Q77)</f>
        <v>0</v>
      </c>
      <c r="H77" s="56">
        <f t="shared" ref="H77:N77" si="82">H83</f>
        <v>0</v>
      </c>
      <c r="I77" s="56">
        <f t="shared" si="82"/>
        <v>0</v>
      </c>
      <c r="J77" s="56">
        <f t="shared" si="82"/>
        <v>0</v>
      </c>
      <c r="K77" s="56">
        <f t="shared" si="82"/>
        <v>0</v>
      </c>
      <c r="L77" s="56">
        <f t="shared" si="82"/>
        <v>0</v>
      </c>
      <c r="M77" s="56">
        <f t="shared" si="82"/>
        <v>0</v>
      </c>
      <c r="N77" s="56">
        <f t="shared" si="82"/>
        <v>0</v>
      </c>
      <c r="O77" s="56">
        <f>O83</f>
        <v>0</v>
      </c>
      <c r="P77" s="56">
        <f>P83</f>
        <v>0</v>
      </c>
      <c r="Q77" s="56">
        <f>Q83</f>
        <v>0</v>
      </c>
      <c r="R77" s="149"/>
      <c r="S77" s="184"/>
    </row>
    <row r="78" spans="2:19" ht="15" customHeight="1" x14ac:dyDescent="0.25">
      <c r="B78" s="173" t="s">
        <v>74</v>
      </c>
      <c r="C78" s="146" t="s">
        <v>115</v>
      </c>
      <c r="D78" s="17" t="s">
        <v>8</v>
      </c>
      <c r="E78" s="52" t="s">
        <v>73</v>
      </c>
      <c r="F78" s="46">
        <f t="shared" ref="F78" si="83">SUM(F79:F83)</f>
        <v>0</v>
      </c>
      <c r="G78" s="53">
        <f>SUM(G79:G83)</f>
        <v>475.4</v>
      </c>
      <c r="H78" s="53">
        <f t="shared" ref="H78:M78" si="84">SUM(H79:H83)</f>
        <v>0</v>
      </c>
      <c r="I78" s="53">
        <f t="shared" si="84"/>
        <v>0</v>
      </c>
      <c r="J78" s="53">
        <f t="shared" si="84"/>
        <v>0</v>
      </c>
      <c r="K78" s="53">
        <f t="shared" si="84"/>
        <v>475.4</v>
      </c>
      <c r="L78" s="53">
        <f t="shared" si="84"/>
        <v>0</v>
      </c>
      <c r="M78" s="53">
        <f t="shared" si="84"/>
        <v>0</v>
      </c>
      <c r="N78" s="53">
        <f>SUM(N79:N83)</f>
        <v>0</v>
      </c>
      <c r="O78" s="53">
        <f>SUM(O79:O83)</f>
        <v>0</v>
      </c>
      <c r="P78" s="53">
        <f>SUM(P79:P83)</f>
        <v>0</v>
      </c>
      <c r="Q78" s="53">
        <f>SUM(Q79:Q83)</f>
        <v>0</v>
      </c>
      <c r="R78" s="176" t="s">
        <v>82</v>
      </c>
      <c r="S78" s="148"/>
    </row>
    <row r="79" spans="2:19" ht="63.75" x14ac:dyDescent="0.25">
      <c r="B79" s="173"/>
      <c r="C79" s="146"/>
      <c r="D79" s="18" t="s">
        <v>9</v>
      </c>
      <c r="E79" s="52" t="s">
        <v>73</v>
      </c>
      <c r="F79" s="52"/>
      <c r="G79" s="47">
        <f t="shared" ref="G79:G82" si="85">SUM(H79:Q79)</f>
        <v>475.4</v>
      </c>
      <c r="H79" s="52"/>
      <c r="I79" s="52"/>
      <c r="J79" s="52"/>
      <c r="K79" s="52">
        <v>475.4</v>
      </c>
      <c r="L79" s="52"/>
      <c r="M79" s="52"/>
      <c r="N79" s="52"/>
      <c r="O79" s="52"/>
      <c r="P79" s="52"/>
      <c r="Q79" s="52"/>
      <c r="R79" s="176"/>
      <c r="S79" s="148"/>
    </row>
    <row r="80" spans="2:19" ht="63.75" x14ac:dyDescent="0.25">
      <c r="B80" s="173"/>
      <c r="C80" s="146"/>
      <c r="D80" s="18" t="s">
        <v>10</v>
      </c>
      <c r="E80" s="52"/>
      <c r="F80" s="52"/>
      <c r="G80" s="47">
        <f t="shared" si="85"/>
        <v>0</v>
      </c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176"/>
      <c r="S80" s="148"/>
    </row>
    <row r="81" spans="2:19" ht="38.25" x14ac:dyDescent="0.25">
      <c r="B81" s="173"/>
      <c r="C81" s="146"/>
      <c r="D81" s="18" t="s">
        <v>12</v>
      </c>
      <c r="E81" s="52"/>
      <c r="F81" s="52"/>
      <c r="G81" s="47">
        <f t="shared" si="85"/>
        <v>0</v>
      </c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176"/>
      <c r="S81" s="148"/>
    </row>
    <row r="82" spans="2:19" ht="51" x14ac:dyDescent="0.25">
      <c r="B82" s="173"/>
      <c r="C82" s="146"/>
      <c r="D82" s="18" t="s">
        <v>13</v>
      </c>
      <c r="E82" s="52"/>
      <c r="F82" s="52"/>
      <c r="G82" s="47">
        <f t="shared" si="85"/>
        <v>0</v>
      </c>
      <c r="H82" s="52"/>
      <c r="I82" s="52"/>
      <c r="J82" s="54"/>
      <c r="K82" s="54"/>
      <c r="L82" s="54"/>
      <c r="M82" s="54"/>
      <c r="N82" s="54"/>
      <c r="O82" s="54"/>
      <c r="P82" s="54"/>
      <c r="Q82" s="54"/>
      <c r="R82" s="176"/>
      <c r="S82" s="148"/>
    </row>
    <row r="83" spans="2:19" x14ac:dyDescent="0.25">
      <c r="B83" s="180"/>
      <c r="C83" s="178"/>
      <c r="D83" s="19" t="s">
        <v>33</v>
      </c>
      <c r="E83" s="58"/>
      <c r="F83" s="58"/>
      <c r="G83" s="47">
        <f>SUM(H83:Q83)</f>
        <v>0</v>
      </c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179"/>
      <c r="S83" s="184"/>
    </row>
    <row r="84" spans="2:19" ht="18" customHeight="1" x14ac:dyDescent="0.25">
      <c r="B84" s="173" t="s">
        <v>118</v>
      </c>
      <c r="C84" s="146" t="s">
        <v>122</v>
      </c>
      <c r="D84" s="17" t="s">
        <v>8</v>
      </c>
      <c r="E84" s="52" t="s">
        <v>117</v>
      </c>
      <c r="F84" s="46">
        <f t="shared" ref="F84" si="86">SUM(F85:F89)</f>
        <v>0</v>
      </c>
      <c r="G84" s="53">
        <f>SUM(G85:G89)</f>
        <v>400</v>
      </c>
      <c r="H84" s="53">
        <f t="shared" ref="H84:M84" si="87">SUM(H85:H89)</f>
        <v>0</v>
      </c>
      <c r="I84" s="53">
        <f t="shared" si="87"/>
        <v>0</v>
      </c>
      <c r="J84" s="53">
        <f t="shared" si="87"/>
        <v>0</v>
      </c>
      <c r="K84" s="53">
        <f t="shared" si="87"/>
        <v>0</v>
      </c>
      <c r="L84" s="53">
        <f t="shared" si="87"/>
        <v>0</v>
      </c>
      <c r="M84" s="53">
        <f t="shared" si="87"/>
        <v>400</v>
      </c>
      <c r="N84" s="53">
        <f>SUM(N85:N89)</f>
        <v>0</v>
      </c>
      <c r="O84" s="53">
        <f>SUM(O85:O89)</f>
        <v>0</v>
      </c>
      <c r="P84" s="53">
        <f>SUM(P85:P89)</f>
        <v>0</v>
      </c>
      <c r="Q84" s="53">
        <f>SUM(Q85:Q89)</f>
        <v>0</v>
      </c>
      <c r="R84" s="186" t="s">
        <v>82</v>
      </c>
      <c r="S84" s="148"/>
    </row>
    <row r="85" spans="2:19" ht="63.75" x14ac:dyDescent="0.25">
      <c r="B85" s="173"/>
      <c r="C85" s="146"/>
      <c r="D85" s="18" t="s">
        <v>9</v>
      </c>
      <c r="E85" s="52"/>
      <c r="F85" s="56">
        <f>F91</f>
        <v>0</v>
      </c>
      <c r="G85" s="47">
        <f t="shared" ref="G85:G88" si="88">SUM(H85:Q85)</f>
        <v>0</v>
      </c>
      <c r="H85" s="56">
        <f>H91</f>
        <v>0</v>
      </c>
      <c r="I85" s="56">
        <f t="shared" ref="I85:M85" si="89">I91</f>
        <v>0</v>
      </c>
      <c r="J85" s="56">
        <f t="shared" si="89"/>
        <v>0</v>
      </c>
      <c r="K85" s="56">
        <f t="shared" si="89"/>
        <v>0</v>
      </c>
      <c r="L85" s="56">
        <f t="shared" si="89"/>
        <v>0</v>
      </c>
      <c r="M85" s="56">
        <f t="shared" si="89"/>
        <v>0</v>
      </c>
      <c r="N85" s="56">
        <f>N91</f>
        <v>0</v>
      </c>
      <c r="O85" s="56">
        <f>O91</f>
        <v>0</v>
      </c>
      <c r="P85" s="56">
        <f>P91</f>
        <v>0</v>
      </c>
      <c r="Q85" s="56">
        <f>Q91</f>
        <v>0</v>
      </c>
      <c r="R85" s="149"/>
      <c r="S85" s="148"/>
    </row>
    <row r="86" spans="2:19" ht="63.75" x14ac:dyDescent="0.25">
      <c r="B86" s="173"/>
      <c r="C86" s="146"/>
      <c r="D86" s="18" t="s">
        <v>10</v>
      </c>
      <c r="E86" s="52"/>
      <c r="F86" s="56">
        <f t="shared" ref="F86:F89" si="90">F92</f>
        <v>0</v>
      </c>
      <c r="G86" s="47">
        <f t="shared" si="88"/>
        <v>0</v>
      </c>
      <c r="H86" s="56">
        <f t="shared" ref="H86:P86" si="91">H92</f>
        <v>0</v>
      </c>
      <c r="I86" s="56">
        <f t="shared" si="91"/>
        <v>0</v>
      </c>
      <c r="J86" s="56">
        <f t="shared" si="91"/>
        <v>0</v>
      </c>
      <c r="K86" s="56">
        <f t="shared" si="91"/>
        <v>0</v>
      </c>
      <c r="L86" s="56">
        <f t="shared" si="91"/>
        <v>0</v>
      </c>
      <c r="M86" s="56">
        <f t="shared" si="91"/>
        <v>0</v>
      </c>
      <c r="N86" s="56">
        <f t="shared" si="91"/>
        <v>0</v>
      </c>
      <c r="O86" s="56">
        <f t="shared" si="91"/>
        <v>0</v>
      </c>
      <c r="P86" s="56">
        <f t="shared" si="91"/>
        <v>0</v>
      </c>
      <c r="Q86" s="56">
        <f t="shared" ref="Q86" si="92">Q92</f>
        <v>0</v>
      </c>
      <c r="R86" s="149"/>
      <c r="S86" s="148"/>
    </row>
    <row r="87" spans="2:19" ht="38.25" x14ac:dyDescent="0.25">
      <c r="B87" s="173"/>
      <c r="C87" s="146"/>
      <c r="D87" s="18" t="s">
        <v>12</v>
      </c>
      <c r="E87" s="52"/>
      <c r="F87" s="56">
        <f t="shared" si="90"/>
        <v>0</v>
      </c>
      <c r="G87" s="47">
        <f t="shared" si="88"/>
        <v>0</v>
      </c>
      <c r="H87" s="56">
        <f t="shared" ref="H87:P87" si="93">H93</f>
        <v>0</v>
      </c>
      <c r="I87" s="56">
        <f t="shared" si="93"/>
        <v>0</v>
      </c>
      <c r="J87" s="56">
        <f t="shared" si="93"/>
        <v>0</v>
      </c>
      <c r="K87" s="56">
        <f t="shared" si="93"/>
        <v>0</v>
      </c>
      <c r="L87" s="56">
        <f t="shared" si="93"/>
        <v>0</v>
      </c>
      <c r="M87" s="56">
        <f t="shared" si="93"/>
        <v>0</v>
      </c>
      <c r="N87" s="56">
        <f t="shared" si="93"/>
        <v>0</v>
      </c>
      <c r="O87" s="56">
        <f t="shared" si="93"/>
        <v>0</v>
      </c>
      <c r="P87" s="56">
        <f t="shared" si="93"/>
        <v>0</v>
      </c>
      <c r="Q87" s="56">
        <f t="shared" ref="Q87" si="94">Q93</f>
        <v>0</v>
      </c>
      <c r="R87" s="149"/>
      <c r="S87" s="148"/>
    </row>
    <row r="88" spans="2:19" ht="51" x14ac:dyDescent="0.25">
      <c r="B88" s="173"/>
      <c r="C88" s="146"/>
      <c r="D88" s="18" t="s">
        <v>13</v>
      </c>
      <c r="E88" s="52" t="s">
        <v>117</v>
      </c>
      <c r="F88" s="56">
        <f t="shared" si="90"/>
        <v>0</v>
      </c>
      <c r="G88" s="47">
        <f t="shared" si="88"/>
        <v>400</v>
      </c>
      <c r="H88" s="56">
        <f t="shared" ref="H88:P88" si="95">H94</f>
        <v>0</v>
      </c>
      <c r="I88" s="56">
        <f t="shared" si="95"/>
        <v>0</v>
      </c>
      <c r="J88" s="56">
        <f t="shared" si="95"/>
        <v>0</v>
      </c>
      <c r="K88" s="56">
        <f t="shared" si="95"/>
        <v>0</v>
      </c>
      <c r="L88" s="56">
        <f t="shared" si="95"/>
        <v>0</v>
      </c>
      <c r="M88" s="56">
        <f t="shared" si="95"/>
        <v>400</v>
      </c>
      <c r="N88" s="56">
        <f t="shared" si="95"/>
        <v>0</v>
      </c>
      <c r="O88" s="56">
        <f t="shared" si="95"/>
        <v>0</v>
      </c>
      <c r="P88" s="56">
        <f t="shared" si="95"/>
        <v>0</v>
      </c>
      <c r="Q88" s="56">
        <f t="shared" ref="Q88" si="96">Q94</f>
        <v>0</v>
      </c>
      <c r="R88" s="149"/>
      <c r="S88" s="148"/>
    </row>
    <row r="89" spans="2:19" ht="18" customHeight="1" x14ac:dyDescent="0.25">
      <c r="B89" s="180"/>
      <c r="C89" s="178"/>
      <c r="D89" s="19" t="s">
        <v>33</v>
      </c>
      <c r="E89" s="58"/>
      <c r="F89" s="56">
        <f t="shared" si="90"/>
        <v>0</v>
      </c>
      <c r="G89" s="47">
        <f>SUM(H89:Q89)</f>
        <v>0</v>
      </c>
      <c r="H89" s="56">
        <f t="shared" ref="H89:N89" si="97">H95</f>
        <v>0</v>
      </c>
      <c r="I89" s="56">
        <f t="shared" si="97"/>
        <v>0</v>
      </c>
      <c r="J89" s="56">
        <f t="shared" si="97"/>
        <v>0</v>
      </c>
      <c r="K89" s="56">
        <f t="shared" si="97"/>
        <v>0</v>
      </c>
      <c r="L89" s="56">
        <f t="shared" si="97"/>
        <v>0</v>
      </c>
      <c r="M89" s="56">
        <f t="shared" si="97"/>
        <v>0</v>
      </c>
      <c r="N89" s="56">
        <f t="shared" si="97"/>
        <v>0</v>
      </c>
      <c r="O89" s="56">
        <f>O95</f>
        <v>0</v>
      </c>
      <c r="P89" s="56">
        <f>P95</f>
        <v>0</v>
      </c>
      <c r="Q89" s="56">
        <f>Q95</f>
        <v>0</v>
      </c>
      <c r="R89" s="149"/>
      <c r="S89" s="184"/>
    </row>
    <row r="90" spans="2:19" ht="24" customHeight="1" x14ac:dyDescent="0.25">
      <c r="B90" s="173" t="s">
        <v>119</v>
      </c>
      <c r="C90" s="146" t="s">
        <v>121</v>
      </c>
      <c r="D90" s="17" t="s">
        <v>8</v>
      </c>
      <c r="E90" s="52" t="s">
        <v>117</v>
      </c>
      <c r="F90" s="46">
        <f t="shared" ref="F90" si="98">SUM(F91:F95)</f>
        <v>0</v>
      </c>
      <c r="G90" s="53">
        <f>SUM(G91:G95)</f>
        <v>400</v>
      </c>
      <c r="H90" s="53">
        <f t="shared" ref="H90:M90" si="99">SUM(H91:H95)</f>
        <v>0</v>
      </c>
      <c r="I90" s="53">
        <f t="shared" si="99"/>
        <v>0</v>
      </c>
      <c r="J90" s="53">
        <f t="shared" si="99"/>
        <v>0</v>
      </c>
      <c r="K90" s="53">
        <f t="shared" si="99"/>
        <v>0</v>
      </c>
      <c r="L90" s="53">
        <f t="shared" si="99"/>
        <v>0</v>
      </c>
      <c r="M90" s="53">
        <f t="shared" si="99"/>
        <v>400</v>
      </c>
      <c r="N90" s="53">
        <f>SUM(N91:N95)</f>
        <v>0</v>
      </c>
      <c r="O90" s="53">
        <f>SUM(O91:O95)</f>
        <v>0</v>
      </c>
      <c r="P90" s="53">
        <f>SUM(P91:P95)</f>
        <v>0</v>
      </c>
      <c r="Q90" s="53">
        <f>SUM(Q91:Q95)</f>
        <v>0</v>
      </c>
      <c r="R90" s="176" t="s">
        <v>82</v>
      </c>
      <c r="S90" s="147" t="s">
        <v>120</v>
      </c>
    </row>
    <row r="91" spans="2:19" ht="63.75" x14ac:dyDescent="0.25">
      <c r="B91" s="173"/>
      <c r="C91" s="146"/>
      <c r="D91" s="18" t="s">
        <v>9</v>
      </c>
      <c r="E91" s="52"/>
      <c r="F91" s="52"/>
      <c r="G91" s="47">
        <f t="shared" ref="G91:G94" si="100">SUM(H91:Q91)</f>
        <v>0</v>
      </c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176"/>
      <c r="S91" s="147"/>
    </row>
    <row r="92" spans="2:19" ht="63.75" x14ac:dyDescent="0.25">
      <c r="B92" s="173"/>
      <c r="C92" s="146"/>
      <c r="D92" s="18" t="s">
        <v>10</v>
      </c>
      <c r="E92" s="52"/>
      <c r="F92" s="52"/>
      <c r="G92" s="47">
        <f t="shared" si="100"/>
        <v>0</v>
      </c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176"/>
      <c r="S92" s="147"/>
    </row>
    <row r="93" spans="2:19" ht="38.25" x14ac:dyDescent="0.25">
      <c r="B93" s="173"/>
      <c r="C93" s="146"/>
      <c r="D93" s="18" t="s">
        <v>12</v>
      </c>
      <c r="E93" s="52"/>
      <c r="F93" s="52"/>
      <c r="G93" s="47">
        <f t="shared" si="100"/>
        <v>0</v>
      </c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176"/>
      <c r="S93" s="147"/>
    </row>
    <row r="94" spans="2:19" ht="51" x14ac:dyDescent="0.25">
      <c r="B94" s="173"/>
      <c r="C94" s="146"/>
      <c r="D94" s="18" t="s">
        <v>13</v>
      </c>
      <c r="E94" s="52" t="s">
        <v>117</v>
      </c>
      <c r="F94" s="52"/>
      <c r="G94" s="47">
        <f t="shared" si="100"/>
        <v>400</v>
      </c>
      <c r="H94" s="52"/>
      <c r="I94" s="52"/>
      <c r="J94" s="54"/>
      <c r="K94" s="54"/>
      <c r="L94" s="54"/>
      <c r="M94" s="54">
        <v>400</v>
      </c>
      <c r="N94" s="54"/>
      <c r="O94" s="54"/>
      <c r="P94" s="54"/>
      <c r="Q94" s="54"/>
      <c r="R94" s="176"/>
      <c r="S94" s="147"/>
    </row>
    <row r="95" spans="2:19" ht="15.75" thickBot="1" x14ac:dyDescent="0.3">
      <c r="B95" s="174"/>
      <c r="C95" s="175"/>
      <c r="D95" s="20" t="s">
        <v>33</v>
      </c>
      <c r="E95" s="59"/>
      <c r="F95" s="59"/>
      <c r="G95" s="68">
        <f>SUM(H95:Q95)</f>
        <v>0</v>
      </c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177"/>
      <c r="S95" s="183"/>
    </row>
  </sheetData>
  <sheetProtection password="C665" sheet="1" objects="1" scenarios="1"/>
  <mergeCells count="77">
    <mergeCell ref="B4:S4"/>
    <mergeCell ref="O1:R1"/>
    <mergeCell ref="L2:S3"/>
    <mergeCell ref="B84:B89"/>
    <mergeCell ref="C84:C89"/>
    <mergeCell ref="R84:R89"/>
    <mergeCell ref="S84:S89"/>
    <mergeCell ref="R10:R16"/>
    <mergeCell ref="S10:S16"/>
    <mergeCell ref="B18:B23"/>
    <mergeCell ref="C18:C23"/>
    <mergeCell ref="R18:R23"/>
    <mergeCell ref="B24:B29"/>
    <mergeCell ref="C24:C29"/>
    <mergeCell ref="R24:R29"/>
    <mergeCell ref="F10:F16"/>
    <mergeCell ref="S90:S95"/>
    <mergeCell ref="B42:B47"/>
    <mergeCell ref="C66:C71"/>
    <mergeCell ref="S66:S71"/>
    <mergeCell ref="C54:C59"/>
    <mergeCell ref="R54:R59"/>
    <mergeCell ref="S54:S59"/>
    <mergeCell ref="C60:C65"/>
    <mergeCell ref="B72:B77"/>
    <mergeCell ref="C72:C77"/>
    <mergeCell ref="R72:R77"/>
    <mergeCell ref="S72:S77"/>
    <mergeCell ref="B78:B83"/>
    <mergeCell ref="S78:S83"/>
    <mergeCell ref="S60:S65"/>
    <mergeCell ref="S48:S53"/>
    <mergeCell ref="B66:B71"/>
    <mergeCell ref="R66:R71"/>
    <mergeCell ref="B60:B65"/>
    <mergeCell ref="R60:R65"/>
    <mergeCell ref="R42:R47"/>
    <mergeCell ref="B48:B53"/>
    <mergeCell ref="C48:C53"/>
    <mergeCell ref="R48:R53"/>
    <mergeCell ref="B54:B59"/>
    <mergeCell ref="B90:B95"/>
    <mergeCell ref="C90:C95"/>
    <mergeCell ref="R90:R95"/>
    <mergeCell ref="C78:C83"/>
    <mergeCell ref="R78:R83"/>
    <mergeCell ref="B7:S7"/>
    <mergeCell ref="B6:S6"/>
    <mergeCell ref="J15:J16"/>
    <mergeCell ref="I15:I16"/>
    <mergeCell ref="H15:H16"/>
    <mergeCell ref="G10:G16"/>
    <mergeCell ref="O15:O16"/>
    <mergeCell ref="B10:B16"/>
    <mergeCell ref="C10:C16"/>
    <mergeCell ref="D10:D16"/>
    <mergeCell ref="E10:E16"/>
    <mergeCell ref="M15:M16"/>
    <mergeCell ref="L15:L16"/>
    <mergeCell ref="K15:K16"/>
    <mergeCell ref="H10:Q14"/>
    <mergeCell ref="P15:P16"/>
    <mergeCell ref="S36:S41"/>
    <mergeCell ref="C42:C47"/>
    <mergeCell ref="S42:S47"/>
    <mergeCell ref="R36:R41"/>
    <mergeCell ref="B8:S8"/>
    <mergeCell ref="B30:B35"/>
    <mergeCell ref="C30:C35"/>
    <mergeCell ref="R30:R35"/>
    <mergeCell ref="S30:S35"/>
    <mergeCell ref="S18:S23"/>
    <mergeCell ref="S24:S29"/>
    <mergeCell ref="N15:N16"/>
    <mergeCell ref="Q15:Q16"/>
    <mergeCell ref="B36:B41"/>
    <mergeCell ref="C36:C41"/>
  </mergeCells>
  <printOptions horizontalCentered="1"/>
  <pageMargins left="0" right="0" top="0" bottom="0" header="0" footer="0"/>
  <pageSetup paperSize="9" scale="73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Паспорт культура</vt:lpstr>
      <vt:lpstr>Прил1 культура</vt:lpstr>
      <vt:lpstr>Прил2 культура</vt:lpstr>
      <vt:lpstr>'Прил2 культура'!Заголовки_для_печати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Sergey</cp:lastModifiedBy>
  <cp:lastPrinted>2021-09-21T13:42:12Z</cp:lastPrinted>
  <dcterms:created xsi:type="dcterms:W3CDTF">2016-11-21T05:57:59Z</dcterms:created>
  <dcterms:modified xsi:type="dcterms:W3CDTF">2021-09-21T14:04:28Z</dcterms:modified>
</cp:coreProperties>
</file>