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0" windowWidth="20115" windowHeight="7095"/>
  </bookViews>
  <sheets>
    <sheet name="Паспорт объекты ФК" sheetId="5" r:id="rId1"/>
    <sheet name="Прил1 объекты ФК" sheetId="4" r:id="rId2"/>
    <sheet name="Прил2 объекты ФК" sheetId="1" r:id="rId3"/>
  </sheets>
  <definedNames>
    <definedName name="_xlnm.Print_Titles" localSheetId="2">'Прил2 объекты ФК'!$13:$18</definedName>
  </definedNames>
  <calcPr calcId="145621"/>
</workbook>
</file>

<file path=xl/calcChain.xml><?xml version="1.0" encoding="utf-8"?>
<calcChain xmlns="http://schemas.openxmlformats.org/spreadsheetml/2006/main">
  <c r="O39" i="1" l="1"/>
  <c r="D29" i="5" l="1"/>
  <c r="M32" i="5"/>
  <c r="M33" i="5"/>
  <c r="M29" i="5" s="1"/>
  <c r="M34" i="5"/>
  <c r="M35" i="5"/>
  <c r="N35" i="5" s="1"/>
  <c r="M31" i="5"/>
  <c r="N32" i="5"/>
  <c r="N33" i="5"/>
  <c r="N34" i="5"/>
  <c r="G85" i="1"/>
  <c r="G84" i="1"/>
  <c r="G83" i="1"/>
  <c r="G82" i="1"/>
  <c r="G81" i="1"/>
  <c r="Q80" i="1"/>
  <c r="G79" i="1"/>
  <c r="G74" i="1"/>
  <c r="G78" i="1"/>
  <c r="G77" i="1"/>
  <c r="G76" i="1"/>
  <c r="G75" i="1"/>
  <c r="Q74" i="1"/>
  <c r="G73" i="1"/>
  <c r="G72" i="1"/>
  <c r="G71" i="1"/>
  <c r="G70" i="1"/>
  <c r="G69" i="1"/>
  <c r="G68" i="1"/>
  <c r="Q68" i="1"/>
  <c r="G67" i="1"/>
  <c r="G66" i="1"/>
  <c r="G65" i="1"/>
  <c r="G64" i="1"/>
  <c r="G63" i="1"/>
  <c r="Q62" i="1"/>
  <c r="G56" i="1"/>
  <c r="G61" i="1"/>
  <c r="G60" i="1"/>
  <c r="G59" i="1"/>
  <c r="G58" i="1"/>
  <c r="G57" i="1"/>
  <c r="Q56" i="1"/>
  <c r="G55" i="1"/>
  <c r="G54" i="1"/>
  <c r="G53" i="1"/>
  <c r="G52" i="1"/>
  <c r="G51" i="1"/>
  <c r="Q50" i="1"/>
  <c r="G49" i="1"/>
  <c r="G44" i="1"/>
  <c r="M39" i="1"/>
  <c r="G45" i="1"/>
  <c r="G48" i="1"/>
  <c r="G47" i="1"/>
  <c r="G46" i="1"/>
  <c r="Q44" i="1"/>
  <c r="G43" i="1"/>
  <c r="G40" i="1"/>
  <c r="G41" i="1"/>
  <c r="G42" i="1"/>
  <c r="G37" i="1"/>
  <c r="Q38" i="1"/>
  <c r="G34" i="1"/>
  <c r="G35" i="1"/>
  <c r="G36" i="1"/>
  <c r="G33" i="1"/>
  <c r="Q32" i="1"/>
  <c r="G31" i="1"/>
  <c r="G28" i="1"/>
  <c r="G29" i="1"/>
  <c r="G30" i="1"/>
  <c r="G27" i="1"/>
  <c r="G26" i="1"/>
  <c r="Q26" i="1"/>
  <c r="Q21" i="1"/>
  <c r="Q22" i="1"/>
  <c r="Q23" i="1"/>
  <c r="Q24" i="1"/>
  <c r="Q25" i="1"/>
  <c r="Q20" i="1"/>
  <c r="N39" i="1" l="1"/>
  <c r="G39" i="1" s="1"/>
  <c r="N21" i="1"/>
  <c r="N23" i="1" l="1"/>
  <c r="H22" i="1"/>
  <c r="I22" i="1"/>
  <c r="J22" i="1"/>
  <c r="K22" i="1"/>
  <c r="L22" i="1"/>
  <c r="M22" i="1"/>
  <c r="N22" i="1"/>
  <c r="O22" i="1"/>
  <c r="P22" i="1"/>
  <c r="H23" i="1"/>
  <c r="I23" i="1"/>
  <c r="J23" i="1"/>
  <c r="K23" i="1"/>
  <c r="L23" i="1"/>
  <c r="M23" i="1"/>
  <c r="O23" i="1"/>
  <c r="P23" i="1"/>
  <c r="H24" i="1"/>
  <c r="I24" i="1"/>
  <c r="J24" i="1"/>
  <c r="K24" i="1"/>
  <c r="L24" i="1"/>
  <c r="M24" i="1"/>
  <c r="N24" i="1"/>
  <c r="O24" i="1"/>
  <c r="P24" i="1"/>
  <c r="H25" i="1"/>
  <c r="I25" i="1"/>
  <c r="J25" i="1"/>
  <c r="K25" i="1"/>
  <c r="L25" i="1"/>
  <c r="M25" i="1"/>
  <c r="N25" i="1"/>
  <c r="O25" i="1"/>
  <c r="P25" i="1"/>
  <c r="I21" i="1"/>
  <c r="J21" i="1"/>
  <c r="K21" i="1"/>
  <c r="L21" i="1"/>
  <c r="M21" i="1"/>
  <c r="O21" i="1"/>
  <c r="P21" i="1"/>
  <c r="H21" i="1"/>
  <c r="F22" i="1"/>
  <c r="F23" i="1"/>
  <c r="F24" i="1"/>
  <c r="F25" i="1"/>
  <c r="F21" i="1"/>
  <c r="P80" i="1"/>
  <c r="O80" i="1"/>
  <c r="N80" i="1"/>
  <c r="M80" i="1"/>
  <c r="L80" i="1"/>
  <c r="K80" i="1"/>
  <c r="J80" i="1"/>
  <c r="I80" i="1"/>
  <c r="H80" i="1"/>
  <c r="F80" i="1"/>
  <c r="G21" i="1" l="1"/>
  <c r="G80" i="1"/>
  <c r="P74" i="1"/>
  <c r="O74" i="1"/>
  <c r="N74" i="1"/>
  <c r="M74" i="1"/>
  <c r="L74" i="1"/>
  <c r="K74" i="1"/>
  <c r="J74" i="1"/>
  <c r="I74" i="1"/>
  <c r="H74" i="1"/>
  <c r="F74" i="1"/>
  <c r="L39" i="1" l="1"/>
  <c r="P62" i="1" l="1"/>
  <c r="O62" i="1"/>
  <c r="N62" i="1"/>
  <c r="G62" i="1" s="1"/>
  <c r="M62" i="1"/>
  <c r="L62" i="1"/>
  <c r="K62" i="1"/>
  <c r="J62" i="1"/>
  <c r="I62" i="1"/>
  <c r="H62" i="1"/>
  <c r="F62" i="1"/>
  <c r="H20" i="1" l="1"/>
  <c r="P56" i="1"/>
  <c r="O56" i="1"/>
  <c r="N56" i="1"/>
  <c r="M56" i="1"/>
  <c r="L56" i="1"/>
  <c r="K56" i="1"/>
  <c r="J56" i="1"/>
  <c r="I56" i="1"/>
  <c r="H56" i="1"/>
  <c r="F56" i="1"/>
  <c r="P50" i="1"/>
  <c r="O50" i="1"/>
  <c r="G50" i="1" s="1"/>
  <c r="N50" i="1"/>
  <c r="M50" i="1"/>
  <c r="L50" i="1"/>
  <c r="K50" i="1"/>
  <c r="J50" i="1"/>
  <c r="I50" i="1"/>
  <c r="H50" i="1"/>
  <c r="F50" i="1"/>
  <c r="P44" i="1"/>
  <c r="O44" i="1"/>
  <c r="N44" i="1"/>
  <c r="M44" i="1"/>
  <c r="L44" i="1"/>
  <c r="K44" i="1"/>
  <c r="J44" i="1"/>
  <c r="I44" i="1"/>
  <c r="H44" i="1"/>
  <c r="F44" i="1"/>
  <c r="O68" i="1" l="1"/>
  <c r="O38" i="1"/>
  <c r="O32" i="1"/>
  <c r="O26" i="1"/>
  <c r="K35" i="5"/>
  <c r="K34" i="5"/>
  <c r="K33" i="5"/>
  <c r="K32" i="5"/>
  <c r="O20" i="1" l="1"/>
  <c r="K31" i="5"/>
  <c r="L32" i="1"/>
  <c r="K29" i="5" l="1"/>
  <c r="M33" i="1" l="1"/>
  <c r="L31" i="5" l="1"/>
  <c r="L32" i="5"/>
  <c r="L34" i="5"/>
  <c r="P68" i="1"/>
  <c r="P38" i="1"/>
  <c r="P26" i="1"/>
  <c r="P32" i="1"/>
  <c r="L35" i="5" l="1"/>
  <c r="L33" i="5"/>
  <c r="P20" i="1"/>
  <c r="L29" i="5" l="1"/>
  <c r="G24" i="1" l="1"/>
  <c r="G22" i="1"/>
  <c r="G25" i="1"/>
  <c r="G23" i="1"/>
  <c r="K20" i="1"/>
  <c r="D32" i="5" l="1"/>
  <c r="E32" i="5"/>
  <c r="F32" i="5"/>
  <c r="G32" i="5"/>
  <c r="H32" i="5"/>
  <c r="I32" i="5"/>
  <c r="J32" i="5"/>
  <c r="D33" i="5"/>
  <c r="E33" i="5"/>
  <c r="F33" i="5"/>
  <c r="G33" i="5"/>
  <c r="H33" i="5"/>
  <c r="I33" i="5"/>
  <c r="J33" i="5"/>
  <c r="D34" i="5"/>
  <c r="E34" i="5"/>
  <c r="F34" i="5"/>
  <c r="G34" i="5"/>
  <c r="H34" i="5"/>
  <c r="I34" i="5"/>
  <c r="J34" i="5"/>
  <c r="D35" i="5"/>
  <c r="E35" i="5"/>
  <c r="F35" i="5"/>
  <c r="G35" i="5"/>
  <c r="H35" i="5"/>
  <c r="I35" i="5"/>
  <c r="J35" i="5"/>
  <c r="E31" i="5"/>
  <c r="G31" i="5"/>
  <c r="H31" i="5"/>
  <c r="I31" i="5"/>
  <c r="J31" i="5"/>
  <c r="D31" i="5"/>
  <c r="L20" i="1"/>
  <c r="I20" i="1"/>
  <c r="F31" i="5"/>
  <c r="F26" i="1"/>
  <c r="F32" i="1"/>
  <c r="F38" i="1"/>
  <c r="F68" i="1"/>
  <c r="M20" i="1"/>
  <c r="N26" i="1"/>
  <c r="M26" i="1"/>
  <c r="L26" i="1"/>
  <c r="K26" i="1"/>
  <c r="J26" i="1"/>
  <c r="I26" i="1"/>
  <c r="H26" i="1"/>
  <c r="N32" i="1"/>
  <c r="G32" i="1" s="1"/>
  <c r="M32" i="1"/>
  <c r="K32" i="1"/>
  <c r="J32" i="1"/>
  <c r="I32" i="1"/>
  <c r="H32" i="1"/>
  <c r="H38" i="1"/>
  <c r="N38" i="1"/>
  <c r="G38" i="1" s="1"/>
  <c r="M38" i="1"/>
  <c r="L38" i="1"/>
  <c r="K38" i="1"/>
  <c r="J38" i="1"/>
  <c r="I38" i="1"/>
  <c r="N68" i="1"/>
  <c r="M68" i="1"/>
  <c r="L68" i="1"/>
  <c r="K68" i="1"/>
  <c r="J68" i="1"/>
  <c r="I68" i="1"/>
  <c r="H68" i="1"/>
  <c r="N31" i="5" l="1"/>
  <c r="J29" i="5"/>
  <c r="E19" i="4"/>
  <c r="I29" i="5"/>
  <c r="H29" i="5"/>
  <c r="E29" i="5"/>
  <c r="F29" i="5"/>
  <c r="G29" i="5"/>
  <c r="F20" i="1"/>
  <c r="N20" i="1"/>
  <c r="G20" i="1" s="1"/>
  <c r="J20" i="1"/>
  <c r="D19" i="4"/>
  <c r="N29" i="5" l="1"/>
</calcChain>
</file>

<file path=xl/sharedStrings.xml><?xml version="1.0" encoding="utf-8"?>
<sst xmlns="http://schemas.openxmlformats.org/spreadsheetml/2006/main" count="236" uniqueCount="119">
  <si>
    <t>Развитие объектов физической культуры</t>
  </si>
  <si>
    <t>(наименование подпрограммы)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</si>
  <si>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</si>
  <si>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</si>
  <si>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</si>
  <si>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Объём финансирования мероприятия в 2013 году (тыс.руб.) *</t>
  </si>
  <si>
    <t>Всего, (тыс. руб.)</t>
  </si>
  <si>
    <t>Объем финансирования по годам (тыс. руб.)</t>
  </si>
  <si>
    <t>Ответственный за выполнение мероприятия подпрограммы</t>
  </si>
  <si>
    <t>Результаты выполнения мероприятий подпрограммы</t>
  </si>
  <si>
    <t>2014 год</t>
  </si>
  <si>
    <t>2015 год</t>
  </si>
  <si>
    <t>2016 год</t>
  </si>
  <si>
    <t>2017 год</t>
  </si>
  <si>
    <t>2018 год</t>
  </si>
  <si>
    <t>2019 год</t>
  </si>
  <si>
    <t>1.</t>
  </si>
  <si>
    <t>Итого</t>
  </si>
  <si>
    <t>2014-2016 г.г.</t>
  </si>
  <si>
    <t>-</t>
  </si>
  <si>
    <t>Средства бюджета МО "Кингисеппский муниципальный район"</t>
  </si>
  <si>
    <t>Средства бюджета МО "Кингисеппское городское поселение"</t>
  </si>
  <si>
    <t>Средства федерального бюджета</t>
  </si>
  <si>
    <t>2014-2015 г.г.</t>
  </si>
  <si>
    <t>Средства бюджета Ленинградской области</t>
  </si>
  <si>
    <t>1.1.</t>
  </si>
  <si>
    <t>Объект введен в эксплуатацию, пропускная способность массового катания- 120 человек в смену</t>
  </si>
  <si>
    <t>1.2.</t>
  </si>
  <si>
    <t>Средства бюджета МО "Кингисеппский муниципальный район</t>
  </si>
  <si>
    <t>1.3.</t>
  </si>
  <si>
    <t>1.4.</t>
  </si>
  <si>
    <t>№ п/п</t>
  </si>
  <si>
    <t>Приложение № 2</t>
  </si>
  <si>
    <t>2020 год</t>
  </si>
  <si>
    <t>Администрация МО «Кингисеппский муниципальный район». Комитет по образованию. МКУ «Служба заказчика».</t>
  </si>
  <si>
    <t>Администрация МО «Кингисеппский муниципальный район». Комитет по образованию. МКУ «Служба заказчика». МАУ «ОЛИМП»</t>
  </si>
  <si>
    <t>Администрация МО «Кингисеппский муниципальный район». МАУ «ОЛИМП».</t>
  </si>
  <si>
    <t>Иные источники</t>
  </si>
  <si>
    <t>Задачи, направленные на достижение цели</t>
  </si>
  <si>
    <t>Планируемый объем финансирования на решение данной задачи (тыс. 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</si>
  <si>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</si>
  <si>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</si>
  <si>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</si>
  <si>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</si>
  <si>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МО "Кингисеппский муниципальный район"</t>
  </si>
  <si>
    <t>Другие источники</t>
  </si>
  <si>
    <t>Планируемые результаты реализации муниципальной подпрограммы "Развитие объектов физической культуры"</t>
  </si>
  <si>
    <t>наименование муниципальной программы (подпрограммы)</t>
  </si>
  <si>
    <t xml:space="preserve">Приложение № 1 </t>
  </si>
  <si>
    <t>Паспорт подпрограммы</t>
  </si>
  <si>
    <t>Наименование подпрограммы</t>
  </si>
  <si>
    <t xml:space="preserve">«Развитие объектов физической культуры» </t>
  </si>
  <si>
    <t>Цель подпрограммы</t>
  </si>
  <si>
    <t>Повышение уровня обеспеченности населения спортивными сооружениями, исходя из единовременной пропускной способности объектов спорта.</t>
  </si>
  <si>
    <t>Муниципальный заказчик подпрограммы</t>
  </si>
  <si>
    <t>Соисполнители подпрограммы</t>
  </si>
  <si>
    <t xml:space="preserve"> МКУ «Служба заказчика», </t>
  </si>
  <si>
    <t>Комитет по образованию,</t>
  </si>
  <si>
    <t>Задачи подпрограммы</t>
  </si>
  <si>
    <t>Создание условий для занятий  физической культурой и спортом на территории Кингисеппского района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</si>
  <si>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</si>
  <si>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</si>
  <si>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</si>
  <si>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Расходы (тыс. рублей)</t>
  </si>
  <si>
    <t>Всего:</t>
  </si>
  <si>
    <t>в том числе:</t>
  </si>
  <si>
    <t>Планируемые результаты реализации подпрограммы</t>
  </si>
  <si>
    <t>1. Создание необходимой инфраструктуры, обеспечивающей  свободный доступ к объектам физической культуры и спорта для занятий физической культурой и спортом всех категорий граждан и групп населения Кингисеппского района.</t>
  </si>
  <si>
    <t>2. Обеспечение раскрытия социальной значимости физической культуры и спорта, ее роль в оздоровлении населения.</t>
  </si>
  <si>
    <t xml:space="preserve">Приложение № 4 </t>
  </si>
  <si>
    <t>2014-2019 г.г.</t>
  </si>
  <si>
    <t>2021 год</t>
  </si>
  <si>
    <t>2014-2015 г.г.; 2018-2019 г.г.</t>
  </si>
  <si>
    <t>Администрация МО «Кингисеппский муниципальный район»; МКУ «Служба заказчика»</t>
  </si>
  <si>
    <t>Введение объекта в эксплуатацию</t>
  </si>
  <si>
    <t>Администрация МО «Кингисеппский муниципальный район»; МАУ "ОЛИМП"</t>
  </si>
  <si>
    <t>2016-2020 г.г.</t>
  </si>
  <si>
    <t>2022 год</t>
  </si>
  <si>
    <r>
      <rPr>
        <b/>
        <sz val="10"/>
        <rFont val="Times New Roman"/>
        <family val="1"/>
        <charset val="204"/>
      </rPr>
      <t>Задача 1</t>
    </r>
    <r>
      <rPr>
        <sz val="10"/>
        <rFont val="Times New Roman"/>
        <family val="1"/>
        <charset val="204"/>
      </rPr>
      <t xml:space="preserve"> Создание условий для занятий физической культурой и спортом на территории Кингисеппского района</t>
    </r>
  </si>
  <si>
    <r>
      <t>Показатель 1</t>
    </r>
    <r>
      <rPr>
        <sz val="10"/>
        <rFont val="Times New Roman"/>
        <family val="1"/>
        <charset val="204"/>
      </rPr>
      <t xml:space="preserve"> Количество построенных, капитально отремонтированных объектов</t>
    </r>
  </si>
  <si>
    <r>
      <t>Задача 1.</t>
    </r>
    <r>
      <rPr>
        <b/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Создание условий для  занятий физической культурой и спортом на территории Кингисеппского района</t>
    </r>
  </si>
  <si>
    <r>
      <t xml:space="preserve">Мероприятие 1 </t>
    </r>
    <r>
      <rPr>
        <sz val="10"/>
        <rFont val="Times New Roman"/>
        <family val="1"/>
        <charset val="204"/>
      </rPr>
      <t>Строительство ледовой арены в микрорайоне 7 в г. Кингисеппе</t>
    </r>
  </si>
  <si>
    <r>
      <t>Мероприятие 2</t>
    </r>
    <r>
      <rPr>
        <sz val="10"/>
        <rFont val="Times New Roman"/>
        <family val="1"/>
        <charset val="204"/>
      </rPr>
      <t xml:space="preserve">  Строительство плавательного бассейна в г. Кингисеппе</t>
    </r>
  </si>
  <si>
    <t>Первый заместитель главы администрация МО «Кингисеппский муниципальный район» по управлению имуществом, земельным отношениям и градостроительству,</t>
  </si>
  <si>
    <r>
      <t xml:space="preserve">Мероприятие 3 </t>
    </r>
    <r>
      <rPr>
        <sz val="10"/>
        <rFont val="Times New Roman"/>
        <family val="1"/>
        <charset val="204"/>
      </rPr>
      <t>Проектирование, строительство  и реконструкция сетей теплоснабжения, водоснабжения и водоотведения в рамках строительства плавательного бассейна в г. Кингисепп</t>
    </r>
  </si>
  <si>
    <t>1.3.1.</t>
  </si>
  <si>
    <r>
      <t xml:space="preserve">Мероприятие 3.1 </t>
    </r>
    <r>
      <rPr>
        <sz val="10"/>
        <rFont val="Times New Roman"/>
        <family val="1"/>
        <charset val="204"/>
      </rPr>
      <t>Проектирование, строительство  и реконструкция сетей  водоснабжения в рамках строительства плавательного бассейна в г. Кингисепп</t>
    </r>
  </si>
  <si>
    <t>1.3.2.</t>
  </si>
  <si>
    <r>
      <t xml:space="preserve">Мероприятие 3.2 </t>
    </r>
    <r>
      <rPr>
        <sz val="10"/>
        <rFont val="Times New Roman"/>
        <family val="1"/>
        <charset val="204"/>
      </rPr>
      <t>Проектирование, строительство и реконструкция сетей водоотведения в рамках строительства плавательного бассейна в г.Кингисепп</t>
    </r>
  </si>
  <si>
    <r>
      <t xml:space="preserve">Мероприятие 3.3 </t>
    </r>
    <r>
      <rPr>
        <sz val="10"/>
        <rFont val="Times New Roman"/>
        <family val="1"/>
        <charset val="204"/>
      </rPr>
      <t>Проектирование, строительство и реконструкция сетей теплоснабжения в рамках строительства плавательного бассейна в г.Кингисепп</t>
    </r>
  </si>
  <si>
    <t>1.3.3.</t>
  </si>
  <si>
    <t>1.3.4.</t>
  </si>
  <si>
    <r>
      <t xml:space="preserve">Мероприятие 3.4 </t>
    </r>
    <r>
      <rPr>
        <sz val="10"/>
        <rFont val="Times New Roman"/>
        <family val="1"/>
        <charset val="204"/>
      </rPr>
      <t>Проектирование, строительство и реконструкция модульной газовой котельной, в том числе разработка рабочей документации</t>
    </r>
  </si>
  <si>
    <t>Приложение № 2 к подпрограмме «Развитие объектов физической культуры» изложить в новой редакции:</t>
  </si>
  <si>
    <r>
      <t xml:space="preserve">Мероприятие 4 </t>
    </r>
    <r>
      <rPr>
        <sz val="10"/>
        <rFont val="Times New Roman"/>
        <family val="1"/>
        <charset val="204"/>
      </rPr>
      <t>Капитальный ремонт спортивных площадок образовательных учреждений Кингисеппского района</t>
    </r>
  </si>
  <si>
    <t>Объекты введены в эксплуатацию</t>
  </si>
  <si>
    <t>2014-2017 г.г.</t>
  </si>
  <si>
    <t>2019-2020 г.г.</t>
  </si>
  <si>
    <t>2018-2020 г.г.</t>
  </si>
  <si>
    <t>8. Паспорт подпрограммы "Развитие объектов физической культуры" изложить в новой редакции:</t>
  </si>
  <si>
    <t>9. Планируемые результаты реализации муниципальной подпрограммы "Развитие объектов физической культуры" изложить в новой редакции:</t>
  </si>
  <si>
    <t xml:space="preserve">10. </t>
  </si>
  <si>
    <t>1.5.</t>
  </si>
  <si>
    <t>2020 г.</t>
  </si>
  <si>
    <r>
      <t xml:space="preserve">Мероприятие 5 </t>
    </r>
    <r>
      <rPr>
        <sz val="10"/>
        <rFont val="Times New Roman"/>
        <family val="1"/>
        <charset val="204"/>
      </rPr>
      <t>Капитальный ремонт учреждений дополнительного образования</t>
    </r>
  </si>
  <si>
    <t>1.6.</t>
  </si>
  <si>
    <t>Администрация МО «Кингисеппский муниципальный район». МКУ «Служба заказчика».</t>
  </si>
  <si>
    <t>ед.</t>
  </si>
  <si>
    <r>
      <t xml:space="preserve">Мероприятие 6 </t>
    </r>
    <r>
      <rPr>
        <sz val="10"/>
        <rFont val="Times New Roman"/>
        <family val="1"/>
        <charset val="204"/>
      </rPr>
      <t>Строительство и реконструкция спортивных объектов</t>
    </r>
  </si>
  <si>
    <t>2023 год</t>
  </si>
  <si>
    <t>2020-2021 г.г.</t>
  </si>
  <si>
    <t>2014-2021 г.г.</t>
  </si>
  <si>
    <t>с 01.01.2014 года по 31.12.2023 года</t>
  </si>
  <si>
    <t>Администрация МО "Кингисеппский муниципальный район" (Первый заместитель главы администрация МО «Кингисеппский муниципальный район» по управлению имуществом, земельным отношениям и градостроительству)</t>
  </si>
  <si>
    <t>МАУ «ОЛИМП»,</t>
  </si>
  <si>
    <t>МКУ «Центр культуры, спорта, молодежной политики и туризма»</t>
  </si>
  <si>
    <t>к муниципальной программе «Развитие культуры, спорта и молодежной политики в Кингисеппском муниципальном районе» 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№740)</t>
  </si>
  <si>
    <t>к подпрограмме «Развитие объектов физической культуры» 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№740)</t>
  </si>
  <si>
    <t>Проведение повторной государственной экспертизы ПД, в том числе достоверность определения СС строительства плавательного бассейна. Кадастровые работы. Устройство узлов учета для нужд бассейна. Прокладка участка сети водопровода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</si>
</sst>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_р_._-;\-* #,##0.0_р_._-;_-* &quot;-&quot;?_р_._-;_-@_-"/>
    <numFmt numFmtId="166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6" fillId="0" borderId="52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165" fontId="1" fillId="0" borderId="31" xfId="0" applyNumberFormat="1" applyFont="1" applyBorder="1" applyAlignment="1" applyProtection="1">
      <alignment horizontal="center" vertical="center" wrapText="1"/>
    </xf>
    <xf numFmtId="164" fontId="8" fillId="0" borderId="32" xfId="0" applyNumberFormat="1" applyFont="1" applyBorder="1" applyAlignment="1" applyProtection="1">
      <alignment horizontal="center" vertical="center" wrapText="1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57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164" fontId="8" fillId="0" borderId="5" xfId="0" applyNumberFormat="1" applyFont="1" applyBorder="1" applyAlignment="1" applyProtection="1">
      <alignment horizontal="center" vertical="center" wrapText="1"/>
    </xf>
    <xf numFmtId="164" fontId="8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  <protection locked="0"/>
    </xf>
    <xf numFmtId="165" fontId="1" fillId="0" borderId="5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Alignment="1" applyProtection="1"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protection locked="0"/>
    </xf>
    <xf numFmtId="164" fontId="8" fillId="0" borderId="5" xfId="0" applyNumberFormat="1" applyFont="1" applyBorder="1" applyAlignment="1" applyProtection="1">
      <alignment horizontal="center" vertical="center" wrapText="1"/>
      <protection locked="0"/>
    </xf>
    <xf numFmtId="164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vertical="center" wrapText="1"/>
      <protection locked="0"/>
    </xf>
    <xf numFmtId="0" fontId="3" fillId="0" borderId="23" xfId="0" applyFont="1" applyBorder="1" applyAlignment="1" applyProtection="1">
      <alignment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164" fontId="1" fillId="0" borderId="23" xfId="0" applyNumberFormat="1" applyFont="1" applyBorder="1" applyAlignment="1" applyProtection="1">
      <alignment horizontal="center" vertical="center" wrapText="1"/>
      <protection locked="0"/>
    </xf>
    <xf numFmtId="164" fontId="1" fillId="0" borderId="23" xfId="0" applyNumberFormat="1" applyFont="1" applyFill="1" applyBorder="1" applyAlignment="1" applyProtection="1">
      <alignment horizontal="center" vertical="center" wrapText="1"/>
      <protection locked="0"/>
    </xf>
    <xf numFmtId="166" fontId="1" fillId="2" borderId="31" xfId="0" applyNumberFormat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right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8" fillId="0" borderId="7" xfId="0" applyNumberFormat="1" applyFont="1" applyBorder="1" applyAlignment="1" applyProtection="1">
      <alignment horizontal="center" vertical="center" wrapText="1"/>
    </xf>
    <xf numFmtId="0" fontId="1" fillId="0" borderId="32" xfId="0" applyFont="1" applyBorder="1" applyAlignment="1" applyProtection="1">
      <alignment horizontal="center" vertical="center" wrapText="1"/>
      <protection locked="0"/>
    </xf>
    <xf numFmtId="166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165" fontId="8" fillId="0" borderId="31" xfId="0" applyNumberFormat="1" applyFont="1" applyBorder="1" applyAlignment="1" applyProtection="1">
      <alignment horizontal="center" vertical="center" wrapText="1"/>
    </xf>
    <xf numFmtId="0" fontId="8" fillId="0" borderId="31" xfId="0" applyFont="1" applyBorder="1" applyAlignment="1" applyProtection="1">
      <alignment horizontal="center" vertical="center" wrapText="1"/>
    </xf>
    <xf numFmtId="0" fontId="1" fillId="0" borderId="45" xfId="0" applyFont="1" applyBorder="1" applyAlignment="1" applyProtection="1">
      <alignment horizontal="left" vertical="center" wrapText="1"/>
      <protection locked="0"/>
    </xf>
    <xf numFmtId="0" fontId="1" fillId="0" borderId="36" xfId="0" applyFont="1" applyBorder="1" applyAlignment="1" applyProtection="1">
      <alignment horizontal="left" vertical="center" wrapText="1"/>
      <protection locked="0"/>
    </xf>
    <xf numFmtId="0" fontId="1" fillId="0" borderId="60" xfId="0" applyFont="1" applyBorder="1" applyAlignment="1" applyProtection="1">
      <alignment horizontal="left" vertical="center" wrapText="1"/>
      <protection locked="0"/>
    </xf>
    <xf numFmtId="0" fontId="1" fillId="0" borderId="62" xfId="0" applyFont="1" applyBorder="1" applyAlignment="1" applyProtection="1">
      <alignment horizontal="left" vertical="center" wrapText="1"/>
      <protection locked="0"/>
    </xf>
    <xf numFmtId="0" fontId="1" fillId="0" borderId="52" xfId="0" applyFont="1" applyBorder="1" applyAlignment="1" applyProtection="1">
      <alignment horizontal="left" vertical="center" wrapText="1"/>
      <protection locked="0"/>
    </xf>
    <xf numFmtId="0" fontId="1" fillId="0" borderId="63" xfId="0" applyFont="1" applyBorder="1" applyAlignment="1" applyProtection="1">
      <alignment horizontal="left" vertical="center" wrapText="1"/>
      <protection locked="0"/>
    </xf>
    <xf numFmtId="0" fontId="1" fillId="0" borderId="57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165" fontId="8" fillId="0" borderId="32" xfId="0" applyNumberFormat="1" applyFont="1" applyBorder="1" applyAlignment="1" applyProtection="1">
      <alignment horizontal="center" vertical="center" wrapText="1"/>
    </xf>
    <xf numFmtId="0" fontId="8" fillId="0" borderId="32" xfId="0" applyFont="1" applyBorder="1" applyAlignment="1" applyProtection="1">
      <alignment horizontal="center" vertical="center" wrapText="1"/>
    </xf>
    <xf numFmtId="0" fontId="1" fillId="0" borderId="56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61" xfId="0" applyFont="1" applyBorder="1" applyAlignment="1" applyProtection="1">
      <alignment horizontal="left" vertical="center" wrapText="1"/>
      <protection locked="0"/>
    </xf>
    <xf numFmtId="164" fontId="8" fillId="0" borderId="31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right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1" fillId="0" borderId="57" xfId="0" applyFont="1" applyBorder="1" applyAlignment="1" applyProtection="1">
      <alignment horizontal="left" vertical="center" wrapText="1"/>
      <protection locked="0"/>
    </xf>
    <xf numFmtId="0" fontId="1" fillId="0" borderId="58" xfId="0" applyFont="1" applyBorder="1" applyAlignment="1" applyProtection="1">
      <alignment horizontal="left" vertical="center" wrapText="1"/>
      <protection locked="0"/>
    </xf>
    <xf numFmtId="0" fontId="1" fillId="0" borderId="59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164" fontId="8" fillId="0" borderId="57" xfId="0" applyNumberFormat="1" applyFont="1" applyBorder="1" applyAlignment="1" applyProtection="1">
      <alignment horizontal="center" vertical="center" wrapText="1"/>
    </xf>
    <xf numFmtId="0" fontId="1" fillId="0" borderId="48" xfId="0" applyFont="1" applyBorder="1" applyAlignment="1" applyProtection="1">
      <alignment horizontal="center" vertical="top" wrapText="1"/>
      <protection locked="0"/>
    </xf>
    <xf numFmtId="0" fontId="1" fillId="0" borderId="50" xfId="0" applyFont="1" applyBorder="1" applyAlignment="1" applyProtection="1">
      <alignment horizontal="center" vertical="top" wrapText="1"/>
      <protection locked="0"/>
    </xf>
    <xf numFmtId="0" fontId="1" fillId="0" borderId="51" xfId="0" applyFont="1" applyBorder="1" applyAlignment="1" applyProtection="1">
      <alignment horizontal="center" vertical="top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</xf>
    <xf numFmtId="0" fontId="1" fillId="0" borderId="46" xfId="0" applyFont="1" applyBorder="1" applyAlignment="1" applyProtection="1">
      <alignment horizontal="center" vertical="center" wrapText="1"/>
    </xf>
    <xf numFmtId="0" fontId="1" fillId="0" borderId="34" xfId="0" applyFont="1" applyBorder="1" applyAlignment="1" applyProtection="1">
      <alignment horizontal="center" vertical="center" wrapText="1"/>
    </xf>
    <xf numFmtId="164" fontId="1" fillId="0" borderId="46" xfId="0" applyNumberFormat="1" applyFont="1" applyBorder="1" applyAlignment="1" applyProtection="1">
      <alignment horizontal="center" vertical="center" wrapText="1"/>
    </xf>
    <xf numFmtId="164" fontId="1" fillId="0" borderId="49" xfId="0" applyNumberFormat="1" applyFont="1" applyBorder="1" applyAlignment="1" applyProtection="1">
      <alignment horizontal="center" vertical="center" wrapText="1"/>
    </xf>
    <xf numFmtId="164" fontId="1" fillId="0" borderId="47" xfId="0" applyNumberFormat="1" applyFont="1" applyBorder="1" applyAlignment="1" applyProtection="1">
      <alignment horizontal="center" vertical="center" wrapText="1"/>
    </xf>
    <xf numFmtId="0" fontId="8" fillId="0" borderId="46" xfId="0" applyFont="1" applyBorder="1" applyAlignment="1" applyProtection="1">
      <alignment vertical="top" wrapText="1"/>
      <protection locked="0"/>
    </xf>
    <xf numFmtId="0" fontId="8" fillId="0" borderId="49" xfId="0" applyFont="1" applyBorder="1" applyAlignment="1" applyProtection="1">
      <alignment vertical="top" wrapText="1"/>
      <protection locked="0"/>
    </xf>
    <xf numFmtId="0" fontId="8" fillId="0" borderId="47" xfId="0" applyFont="1" applyBorder="1" applyAlignment="1" applyProtection="1">
      <alignment vertical="top" wrapText="1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top" wrapText="1"/>
      <protection locked="0"/>
    </xf>
    <xf numFmtId="0" fontId="1" fillId="0" borderId="49" xfId="0" applyFont="1" applyBorder="1" applyAlignment="1" applyProtection="1">
      <alignment horizontal="left" vertical="top" wrapText="1"/>
      <protection locked="0"/>
    </xf>
    <xf numFmtId="0" fontId="1" fillId="0" borderId="47" xfId="0" applyFont="1" applyBorder="1" applyAlignment="1" applyProtection="1">
      <alignment horizontal="left" vertical="top" wrapText="1"/>
      <protection locked="0"/>
    </xf>
    <xf numFmtId="0" fontId="1" fillId="0" borderId="66" xfId="0" applyFont="1" applyBorder="1" applyAlignment="1" applyProtection="1">
      <alignment horizontal="center" vertical="center" wrapText="1"/>
      <protection locked="0"/>
    </xf>
    <xf numFmtId="0" fontId="1" fillId="0" borderId="67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65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left" vertical="top" wrapText="1"/>
      <protection locked="0"/>
    </xf>
    <xf numFmtId="0" fontId="8" fillId="0" borderId="16" xfId="0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8" fillId="0" borderId="23" xfId="0" applyFont="1" applyBorder="1" applyAlignment="1" applyProtection="1">
      <alignment vertical="top" wrapText="1"/>
      <protection locked="0"/>
    </xf>
    <xf numFmtId="0" fontId="8" fillId="0" borderId="16" xfId="0" applyFont="1" applyBorder="1" applyAlignment="1" applyProtection="1">
      <alignment vertical="top" wrapText="1"/>
      <protection locked="0"/>
    </xf>
    <xf numFmtId="0" fontId="8" fillId="0" borderId="9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top" wrapText="1"/>
      <protection locked="0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1" fillId="0" borderId="27" xfId="0" applyFont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topLeftCell="A6" workbookViewId="0">
      <selection activeCell="K29" sqref="K29:K30"/>
    </sheetView>
  </sheetViews>
  <sheetFormatPr defaultRowHeight="15" outlineLevelRow="1" x14ac:dyDescent="0.25"/>
  <cols>
    <col min="1" max="1" width="3.140625" style="1" customWidth="1"/>
    <col min="2" max="2" width="14.5703125" style="1" customWidth="1"/>
    <col min="3" max="3" width="17.28515625" style="1" customWidth="1"/>
    <col min="4" max="4" width="9.5703125" style="1" bestFit="1" customWidth="1"/>
    <col min="5" max="6" width="9.140625" style="1"/>
    <col min="7" max="7" width="9.7109375" style="1" customWidth="1"/>
    <col min="8" max="8" width="9.140625" style="1"/>
    <col min="9" max="10" width="9.7109375" style="1" customWidth="1"/>
    <col min="11" max="13" width="9.5703125" style="1" customWidth="1"/>
    <col min="14" max="14" width="12.7109375" style="1" customWidth="1"/>
    <col min="15" max="16384" width="9.140625" style="1"/>
  </cols>
  <sheetData>
    <row r="1" spans="1:20" x14ac:dyDescent="0.25">
      <c r="I1" s="7"/>
      <c r="J1" s="82"/>
      <c r="K1" s="82"/>
      <c r="L1" s="82"/>
      <c r="M1" s="52"/>
    </row>
    <row r="2" spans="1:20" ht="15.75" x14ac:dyDescent="0.25">
      <c r="B2" s="61" t="s">
        <v>99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20" x14ac:dyDescent="0.25">
      <c r="H3" s="41"/>
      <c r="I3" s="41"/>
      <c r="J3" s="41"/>
      <c r="K3" s="41"/>
      <c r="L3" s="41"/>
      <c r="M3" s="41"/>
      <c r="N3" s="41"/>
    </row>
    <row r="4" spans="1:20" x14ac:dyDescent="0.25">
      <c r="H4" s="41"/>
      <c r="I4" s="89" t="s">
        <v>69</v>
      </c>
      <c r="J4" s="89"/>
      <c r="K4" s="89"/>
      <c r="L4" s="89"/>
      <c r="M4" s="89"/>
      <c r="N4" s="89"/>
    </row>
    <row r="5" spans="1:20" ht="15" customHeight="1" x14ac:dyDescent="0.25">
      <c r="H5" s="90" t="s">
        <v>116</v>
      </c>
      <c r="I5" s="90"/>
      <c r="J5" s="90"/>
      <c r="K5" s="90"/>
      <c r="L5" s="90"/>
      <c r="M5" s="90"/>
      <c r="N5" s="90"/>
    </row>
    <row r="6" spans="1:20" ht="18.75" customHeight="1" x14ac:dyDescent="0.3">
      <c r="B6" s="40"/>
      <c r="C6" s="40"/>
      <c r="D6" s="40"/>
      <c r="E6" s="40"/>
      <c r="F6" s="40"/>
      <c r="G6" s="40"/>
      <c r="H6" s="90"/>
      <c r="I6" s="90"/>
      <c r="J6" s="90"/>
      <c r="K6" s="90"/>
      <c r="L6" s="90"/>
      <c r="M6" s="90"/>
      <c r="N6" s="90"/>
    </row>
    <row r="7" spans="1:20" ht="18.75" x14ac:dyDescent="0.3">
      <c r="B7" s="40"/>
      <c r="C7" s="40"/>
      <c r="D7" s="40"/>
      <c r="E7" s="40"/>
      <c r="F7" s="40"/>
      <c r="G7" s="40"/>
      <c r="H7" s="90"/>
      <c r="I7" s="90"/>
      <c r="J7" s="90"/>
      <c r="K7" s="90"/>
      <c r="L7" s="90"/>
      <c r="M7" s="90"/>
      <c r="N7" s="90"/>
    </row>
    <row r="8" spans="1:20" x14ac:dyDescent="0.25">
      <c r="H8" s="90"/>
      <c r="I8" s="90"/>
      <c r="J8" s="90"/>
      <c r="K8" s="90"/>
      <c r="L8" s="90"/>
      <c r="M8" s="90"/>
      <c r="N8" s="90"/>
    </row>
    <row r="9" spans="1:20" ht="12" customHeight="1" x14ac:dyDescent="0.25">
      <c r="H9" s="90"/>
      <c r="I9" s="90"/>
      <c r="J9" s="90"/>
      <c r="K9" s="90"/>
      <c r="L9" s="90"/>
      <c r="M9" s="90"/>
      <c r="N9" s="90"/>
    </row>
    <row r="10" spans="1:20" hidden="1" outlineLevel="1" x14ac:dyDescent="0.25">
      <c r="H10" s="42"/>
      <c r="I10" s="42"/>
      <c r="J10" s="42"/>
      <c r="K10" s="42"/>
      <c r="L10" s="42"/>
      <c r="M10" s="42"/>
      <c r="N10" s="42"/>
    </row>
    <row r="11" spans="1:20" hidden="1" outlineLevel="1" x14ac:dyDescent="0.25">
      <c r="H11" s="8"/>
      <c r="I11" s="8"/>
      <c r="J11" s="8"/>
      <c r="K11" s="8"/>
      <c r="L11" s="8"/>
      <c r="M11" s="8"/>
      <c r="N11" s="8"/>
    </row>
    <row r="12" spans="1:20" hidden="1" outlineLevel="1" x14ac:dyDescent="0.25">
      <c r="H12" s="8"/>
      <c r="I12" s="8"/>
      <c r="J12" s="8"/>
      <c r="K12" s="8"/>
      <c r="L12" s="8"/>
      <c r="M12" s="8"/>
      <c r="N12" s="8"/>
    </row>
    <row r="13" spans="1:20" ht="15.75" hidden="1" outlineLevel="1" x14ac:dyDescent="0.25">
      <c r="A13" s="35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</row>
    <row r="14" spans="1:20" ht="16.5" hidden="1" customHeight="1" outlineLevel="1" x14ac:dyDescent="0.25">
      <c r="A14" s="35"/>
      <c r="B14" s="36"/>
      <c r="C14" s="36"/>
      <c r="D14" s="36"/>
      <c r="E14" s="36"/>
      <c r="F14" s="36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0" ht="24" customHeight="1" collapsed="1" x14ac:dyDescent="0.25">
      <c r="B15" s="60" t="s">
        <v>49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</row>
    <row r="16" spans="1:20" ht="16.5" thickBot="1" x14ac:dyDescent="0.3"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2:14" ht="35.25" customHeight="1" x14ac:dyDescent="0.25">
      <c r="B17" s="11" t="s">
        <v>50</v>
      </c>
      <c r="C17" s="83" t="s">
        <v>51</v>
      </c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5"/>
    </row>
    <row r="18" spans="2:14" ht="36" customHeight="1" x14ac:dyDescent="0.25">
      <c r="B18" s="12" t="s">
        <v>52</v>
      </c>
      <c r="C18" s="73" t="s">
        <v>53</v>
      </c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5"/>
    </row>
    <row r="19" spans="2:14" ht="45" customHeight="1" x14ac:dyDescent="0.25">
      <c r="B19" s="12" t="s">
        <v>54</v>
      </c>
      <c r="C19" s="86" t="s">
        <v>113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8"/>
    </row>
    <row r="20" spans="2:14" ht="29.25" customHeight="1" x14ac:dyDescent="0.25">
      <c r="B20" s="59" t="s">
        <v>55</v>
      </c>
      <c r="C20" s="67" t="s">
        <v>83</v>
      </c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9"/>
    </row>
    <row r="21" spans="2:14" ht="16.5" customHeight="1" x14ac:dyDescent="0.25">
      <c r="B21" s="59"/>
      <c r="C21" s="78" t="s">
        <v>56</v>
      </c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80"/>
    </row>
    <row r="22" spans="2:14" ht="15" customHeight="1" x14ac:dyDescent="0.25">
      <c r="B22" s="59"/>
      <c r="C22" s="78" t="s">
        <v>114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80"/>
    </row>
    <row r="23" spans="2:14" ht="17.25" customHeight="1" x14ac:dyDescent="0.25">
      <c r="B23" s="59"/>
      <c r="C23" s="78" t="s">
        <v>57</v>
      </c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80"/>
    </row>
    <row r="24" spans="2:14" x14ac:dyDescent="0.25">
      <c r="B24" s="59"/>
      <c r="C24" s="78" t="s">
        <v>115</v>
      </c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80"/>
    </row>
    <row r="25" spans="2:14" ht="32.25" customHeight="1" x14ac:dyDescent="0.25">
      <c r="B25" s="12" t="s">
        <v>58</v>
      </c>
      <c r="C25" s="86" t="s">
        <v>59</v>
      </c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8"/>
    </row>
    <row r="26" spans="2:14" ht="39" customHeight="1" x14ac:dyDescent="0.25">
      <c r="B26" s="12" t="s">
        <v>60</v>
      </c>
      <c r="C26" s="73" t="s">
        <v>112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</row>
    <row r="27" spans="2:14" ht="22.5" customHeight="1" x14ac:dyDescent="0.25">
      <c r="B27" s="59" t="s">
        <v>61</v>
      </c>
      <c r="C27" s="63" t="s">
        <v>62</v>
      </c>
      <c r="D27" s="73" t="s">
        <v>63</v>
      </c>
      <c r="E27" s="74"/>
      <c r="F27" s="74"/>
      <c r="G27" s="74"/>
      <c r="H27" s="74"/>
      <c r="I27" s="74"/>
      <c r="J27" s="74"/>
      <c r="K27" s="74"/>
      <c r="L27" s="74"/>
      <c r="M27" s="74"/>
      <c r="N27" s="75"/>
    </row>
    <row r="28" spans="2:14" ht="21" customHeight="1" x14ac:dyDescent="0.25">
      <c r="B28" s="59"/>
      <c r="C28" s="64"/>
      <c r="D28" s="13" t="s">
        <v>10</v>
      </c>
      <c r="E28" s="13" t="s">
        <v>11</v>
      </c>
      <c r="F28" s="13" t="s">
        <v>12</v>
      </c>
      <c r="G28" s="13" t="s">
        <v>13</v>
      </c>
      <c r="H28" s="13" t="s">
        <v>14</v>
      </c>
      <c r="I28" s="13" t="s">
        <v>15</v>
      </c>
      <c r="J28" s="13" t="s">
        <v>33</v>
      </c>
      <c r="K28" s="13" t="s">
        <v>71</v>
      </c>
      <c r="L28" s="13" t="s">
        <v>77</v>
      </c>
      <c r="M28" s="54" t="s">
        <v>109</v>
      </c>
      <c r="N28" s="14" t="s">
        <v>17</v>
      </c>
    </row>
    <row r="29" spans="2:14" x14ac:dyDescent="0.25">
      <c r="B29" s="59"/>
      <c r="C29" s="15" t="s">
        <v>64</v>
      </c>
      <c r="D29" s="65">
        <f>SUM(D31:D35)</f>
        <v>96800</v>
      </c>
      <c r="E29" s="66">
        <f t="shared" ref="E29:I29" si="0">SUM(E31:E35)</f>
        <v>198350.8</v>
      </c>
      <c r="F29" s="66">
        <f t="shared" si="0"/>
        <v>65174.400000000001</v>
      </c>
      <c r="G29" s="81">
        <f t="shared" si="0"/>
        <v>194047.5</v>
      </c>
      <c r="H29" s="81">
        <f t="shared" si="0"/>
        <v>189827.3</v>
      </c>
      <c r="I29" s="81">
        <f t="shared" si="0"/>
        <v>193506.4</v>
      </c>
      <c r="J29" s="81">
        <f>SUM(J31:J35)</f>
        <v>545776.37999999989</v>
      </c>
      <c r="K29" s="91">
        <f>SUM(K31:K35)</f>
        <v>87466.1</v>
      </c>
      <c r="L29" s="91">
        <f>SUM(L31:L35)</f>
        <v>0</v>
      </c>
      <c r="M29" s="91">
        <f>SUM(M31:M35)</f>
        <v>0</v>
      </c>
      <c r="N29" s="76">
        <f>SUM(D29:M30)</f>
        <v>1570948.88</v>
      </c>
    </row>
    <row r="30" spans="2:14" ht="13.5" customHeight="1" x14ac:dyDescent="0.25">
      <c r="B30" s="59"/>
      <c r="C30" s="16" t="s">
        <v>65</v>
      </c>
      <c r="D30" s="66"/>
      <c r="E30" s="66"/>
      <c r="F30" s="66"/>
      <c r="G30" s="81"/>
      <c r="H30" s="81"/>
      <c r="I30" s="81"/>
      <c r="J30" s="81"/>
      <c r="K30" s="91"/>
      <c r="L30" s="91"/>
      <c r="M30" s="91"/>
      <c r="N30" s="77"/>
    </row>
    <row r="31" spans="2:14" ht="52.5" customHeight="1" x14ac:dyDescent="0.25">
      <c r="B31" s="59"/>
      <c r="C31" s="17" t="s">
        <v>20</v>
      </c>
      <c r="D31" s="18">
        <f>'Прил2 объекты ФК'!H21</f>
        <v>2900</v>
      </c>
      <c r="E31" s="18">
        <f>'Прил2 объекты ФК'!I21</f>
        <v>19171.8</v>
      </c>
      <c r="F31" s="18">
        <f>'Прил2 объекты ФК'!J21</f>
        <v>54174.400000000001</v>
      </c>
      <c r="G31" s="18">
        <f>'Прил2 объекты ФК'!K21</f>
        <v>102047.5</v>
      </c>
      <c r="H31" s="18">
        <f>'Прил2 объекты ФК'!L21</f>
        <v>39507.299999999996</v>
      </c>
      <c r="I31" s="18">
        <f>'Прил2 объекты ФК'!M21</f>
        <v>57356.4</v>
      </c>
      <c r="J31" s="18">
        <f>'Прил2 объекты ФК'!N21</f>
        <v>128142.77999999998</v>
      </c>
      <c r="K31" s="18">
        <f>'Прил2 объекты ФК'!O21</f>
        <v>87466.1</v>
      </c>
      <c r="L31" s="18">
        <f>'Прил2 объекты ФК'!P21</f>
        <v>0</v>
      </c>
      <c r="M31" s="18">
        <f>'Прил2 объекты ФК'!Q21</f>
        <v>0</v>
      </c>
      <c r="N31" s="19">
        <f>SUM(D31:M31)</f>
        <v>490766.28</v>
      </c>
    </row>
    <row r="32" spans="2:14" ht="51.75" customHeight="1" x14ac:dyDescent="0.25">
      <c r="B32" s="59"/>
      <c r="C32" s="17" t="s">
        <v>21</v>
      </c>
      <c r="D32" s="18">
        <f>'Прил2 объекты ФК'!H22</f>
        <v>0</v>
      </c>
      <c r="E32" s="18">
        <f>'Прил2 объекты ФК'!I22</f>
        <v>0</v>
      </c>
      <c r="F32" s="18">
        <f>'Прил2 объекты ФК'!J22</f>
        <v>0</v>
      </c>
      <c r="G32" s="18">
        <f>'Прил2 объекты ФК'!K22</f>
        <v>0</v>
      </c>
      <c r="H32" s="18">
        <f>'Прил2 объекты ФК'!L22</f>
        <v>0</v>
      </c>
      <c r="I32" s="18">
        <f>'Прил2 объекты ФК'!M22</f>
        <v>0</v>
      </c>
      <c r="J32" s="18">
        <f>'Прил2 объекты ФК'!N22</f>
        <v>0</v>
      </c>
      <c r="K32" s="18">
        <f>'Прил2 объекты ФК'!O22</f>
        <v>0</v>
      </c>
      <c r="L32" s="18">
        <f>'Прил2 объекты ФК'!P22</f>
        <v>0</v>
      </c>
      <c r="M32" s="18">
        <f>'Прил2 объекты ФК'!Q22</f>
        <v>0</v>
      </c>
      <c r="N32" s="19">
        <f t="shared" ref="N32:N34" si="1">SUM(D32:M32)</f>
        <v>0</v>
      </c>
    </row>
    <row r="33" spans="2:14" ht="41.25" customHeight="1" x14ac:dyDescent="0.25">
      <c r="B33" s="59"/>
      <c r="C33" s="17" t="s">
        <v>22</v>
      </c>
      <c r="D33" s="18">
        <f>'Прил2 объекты ФК'!H23</f>
        <v>45000</v>
      </c>
      <c r="E33" s="18">
        <f>'Прил2 объекты ФК'!I23</f>
        <v>95000</v>
      </c>
      <c r="F33" s="18">
        <f>'Прил2 объекты ФК'!J23</f>
        <v>0</v>
      </c>
      <c r="G33" s="18">
        <f>'Прил2 объекты ФК'!K23</f>
        <v>0</v>
      </c>
      <c r="H33" s="18">
        <f>'Прил2 объекты ФК'!L23</f>
        <v>70000</v>
      </c>
      <c r="I33" s="18">
        <f>'Прил2 объекты ФК'!M23</f>
        <v>66150</v>
      </c>
      <c r="J33" s="18">
        <f>'Прил2 объекты ФК'!N23</f>
        <v>211737</v>
      </c>
      <c r="K33" s="18">
        <f>'Прил2 объекты ФК'!O23</f>
        <v>0</v>
      </c>
      <c r="L33" s="18">
        <f>'Прил2 объекты ФК'!P23</f>
        <v>0</v>
      </c>
      <c r="M33" s="18">
        <f>'Прил2 объекты ФК'!Q23</f>
        <v>0</v>
      </c>
      <c r="N33" s="19">
        <f t="shared" si="1"/>
        <v>487887</v>
      </c>
    </row>
    <row r="34" spans="2:14" ht="48" customHeight="1" x14ac:dyDescent="0.25">
      <c r="B34" s="59"/>
      <c r="C34" s="17" t="s">
        <v>24</v>
      </c>
      <c r="D34" s="18">
        <f>'Прил2 объекты ФК'!H24</f>
        <v>48900</v>
      </c>
      <c r="E34" s="18">
        <f>'Прил2 объекты ФК'!I24</f>
        <v>84179</v>
      </c>
      <c r="F34" s="18">
        <f>'Прил2 объекты ФК'!J24</f>
        <v>11000</v>
      </c>
      <c r="G34" s="18">
        <f>'Прил2 объекты ФК'!K24</f>
        <v>92000</v>
      </c>
      <c r="H34" s="18">
        <f>'Прил2 объекты ФК'!L24</f>
        <v>80320</v>
      </c>
      <c r="I34" s="18">
        <f>'Прил2 объекты ФК'!M24</f>
        <v>70000</v>
      </c>
      <c r="J34" s="18">
        <f>'Прил2 объекты ФК'!N24</f>
        <v>205896.59999999998</v>
      </c>
      <c r="K34" s="18">
        <f>'Прил2 объекты ФК'!O24</f>
        <v>0</v>
      </c>
      <c r="L34" s="18">
        <f>'Прил2 объекты ФК'!P24</f>
        <v>0</v>
      </c>
      <c r="M34" s="18">
        <f>'Прил2 объекты ФК'!Q24</f>
        <v>0</v>
      </c>
      <c r="N34" s="19">
        <f t="shared" si="1"/>
        <v>592295.6</v>
      </c>
    </row>
    <row r="35" spans="2:14" ht="24.75" customHeight="1" x14ac:dyDescent="0.25">
      <c r="B35" s="59"/>
      <c r="C35" s="17" t="s">
        <v>37</v>
      </c>
      <c r="D35" s="18">
        <f>'Прил2 объекты ФК'!H25</f>
        <v>0</v>
      </c>
      <c r="E35" s="18">
        <f>'Прил2 объекты ФК'!I25</f>
        <v>0</v>
      </c>
      <c r="F35" s="18">
        <f>'Прил2 объекты ФК'!J25</f>
        <v>0</v>
      </c>
      <c r="G35" s="18">
        <f>'Прил2 объекты ФК'!K25</f>
        <v>0</v>
      </c>
      <c r="H35" s="18">
        <f>'Прил2 объекты ФК'!L25</f>
        <v>0</v>
      </c>
      <c r="I35" s="18">
        <f>'Прил2 объекты ФК'!M25</f>
        <v>0</v>
      </c>
      <c r="J35" s="18">
        <f>'Прил2 объекты ФК'!N25</f>
        <v>0</v>
      </c>
      <c r="K35" s="18">
        <f>'Прил2 объекты ФК'!O25</f>
        <v>0</v>
      </c>
      <c r="L35" s="18">
        <f>'Прил2 объекты ФК'!P25</f>
        <v>0</v>
      </c>
      <c r="M35" s="18">
        <f>'Прил2 объекты ФК'!Q25</f>
        <v>0</v>
      </c>
      <c r="N35" s="19">
        <f>SUM(D35:M35)</f>
        <v>0</v>
      </c>
    </row>
    <row r="36" spans="2:14" ht="30.75" customHeight="1" x14ac:dyDescent="0.25">
      <c r="B36" s="59" t="s">
        <v>66</v>
      </c>
      <c r="C36" s="67" t="s">
        <v>67</v>
      </c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9"/>
    </row>
    <row r="37" spans="2:14" ht="24" customHeight="1" thickBot="1" x14ac:dyDescent="0.3">
      <c r="B37" s="62"/>
      <c r="C37" s="70" t="s">
        <v>68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2"/>
    </row>
  </sheetData>
  <sheetProtection password="C665" sheet="1" objects="1" scenarios="1"/>
  <mergeCells count="33">
    <mergeCell ref="C25:N25"/>
    <mergeCell ref="C24:N24"/>
    <mergeCell ref="I29:I30"/>
    <mergeCell ref="J29:J30"/>
    <mergeCell ref="L29:L30"/>
    <mergeCell ref="F29:F30"/>
    <mergeCell ref="G29:G30"/>
    <mergeCell ref="K29:K30"/>
    <mergeCell ref="M29:M30"/>
    <mergeCell ref="J1:L1"/>
    <mergeCell ref="C21:N21"/>
    <mergeCell ref="C20:N20"/>
    <mergeCell ref="C17:N17"/>
    <mergeCell ref="C18:N18"/>
    <mergeCell ref="C19:N19"/>
    <mergeCell ref="I4:N4"/>
    <mergeCell ref="H5:N9"/>
    <mergeCell ref="B20:B24"/>
    <mergeCell ref="B15:N15"/>
    <mergeCell ref="B2:N2"/>
    <mergeCell ref="B36:B37"/>
    <mergeCell ref="B27:B35"/>
    <mergeCell ref="C27:C28"/>
    <mergeCell ref="D29:D30"/>
    <mergeCell ref="E29:E30"/>
    <mergeCell ref="C36:N36"/>
    <mergeCell ref="C37:N37"/>
    <mergeCell ref="C26:N26"/>
    <mergeCell ref="D27:N27"/>
    <mergeCell ref="N29:N30"/>
    <mergeCell ref="C23:N23"/>
    <mergeCell ref="C22:N22"/>
    <mergeCell ref="H29:H30"/>
  </mergeCells>
  <printOptions horizontalCentered="1"/>
  <pageMargins left="0" right="0" top="0" bottom="0" header="0" footer="0"/>
  <pageSetup paperSize="9" scale="7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6"/>
  <sheetViews>
    <sheetView topLeftCell="A13" workbookViewId="0">
      <selection activeCell="B2" sqref="B2:R26"/>
    </sheetView>
  </sheetViews>
  <sheetFormatPr defaultRowHeight="15" x14ac:dyDescent="0.25"/>
  <cols>
    <col min="1" max="1" width="2.85546875" style="1" customWidth="1"/>
    <col min="2" max="2" width="5.7109375" style="1" customWidth="1"/>
    <col min="3" max="3" width="15.140625" style="1" customWidth="1"/>
    <col min="4" max="4" width="14.28515625" style="1" customWidth="1"/>
    <col min="5" max="5" width="10" style="1" customWidth="1"/>
    <col min="6" max="6" width="12.5703125" style="1" customWidth="1"/>
    <col min="7" max="7" width="10.28515625" style="1" customWidth="1"/>
    <col min="8" max="8" width="10.85546875" style="1" customWidth="1"/>
    <col min="9" max="16384" width="9.140625" style="1"/>
  </cols>
  <sheetData>
    <row r="1" spans="2:18" x14ac:dyDescent="0.25">
      <c r="N1" s="82"/>
      <c r="O1" s="82"/>
      <c r="P1" s="82"/>
      <c r="Q1" s="52"/>
    </row>
    <row r="2" spans="2:18" ht="15.75" x14ac:dyDescent="0.25">
      <c r="B2" s="36" t="s">
        <v>100</v>
      </c>
      <c r="K2" s="41"/>
      <c r="L2" s="41"/>
      <c r="M2" s="41"/>
      <c r="N2" s="41"/>
      <c r="O2" s="41"/>
      <c r="P2" s="41"/>
      <c r="Q2" s="41"/>
      <c r="R2" s="41"/>
    </row>
    <row r="4" spans="2:18" ht="17.25" customHeigh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7" t="s">
        <v>48</v>
      </c>
      <c r="O4" s="40"/>
      <c r="P4" s="40"/>
      <c r="Q4" s="40"/>
      <c r="R4" s="40"/>
    </row>
    <row r="5" spans="2:18" ht="15" customHeight="1" x14ac:dyDescent="0.25">
      <c r="K5" s="90" t="s">
        <v>117</v>
      </c>
      <c r="L5" s="90"/>
      <c r="M5" s="90"/>
      <c r="N5" s="90"/>
      <c r="O5" s="90"/>
      <c r="P5" s="90"/>
      <c r="Q5" s="90"/>
      <c r="R5" s="90"/>
    </row>
    <row r="6" spans="2:18" x14ac:dyDescent="0.25">
      <c r="K6" s="90"/>
      <c r="L6" s="90"/>
      <c r="M6" s="90"/>
      <c r="N6" s="90"/>
      <c r="O6" s="90"/>
      <c r="P6" s="90"/>
      <c r="Q6" s="90"/>
      <c r="R6" s="90"/>
    </row>
    <row r="7" spans="2:18" x14ac:dyDescent="0.25">
      <c r="K7" s="90"/>
      <c r="L7" s="90"/>
      <c r="M7" s="90"/>
      <c r="N7" s="90"/>
      <c r="O7" s="90"/>
      <c r="P7" s="90"/>
      <c r="Q7" s="90"/>
      <c r="R7" s="90"/>
    </row>
    <row r="8" spans="2:18" ht="25.5" customHeight="1" x14ac:dyDescent="0.25">
      <c r="K8" s="90"/>
      <c r="L8" s="90"/>
      <c r="M8" s="90"/>
      <c r="N8" s="90"/>
      <c r="O8" s="90"/>
      <c r="P8" s="90"/>
      <c r="Q8" s="90"/>
      <c r="R8" s="90"/>
    </row>
    <row r="9" spans="2:18" ht="15.75" x14ac:dyDescent="0.25">
      <c r="B9" s="36"/>
      <c r="C9" s="36"/>
      <c r="D9" s="36"/>
      <c r="E9" s="36"/>
      <c r="F9" s="36"/>
      <c r="G9" s="36"/>
      <c r="H9" s="36"/>
      <c r="I9" s="36"/>
      <c r="J9" s="36"/>
      <c r="K9" s="41"/>
      <c r="L9" s="41"/>
      <c r="M9" s="41"/>
      <c r="N9" s="41"/>
      <c r="O9" s="41"/>
      <c r="P9" s="41"/>
      <c r="Q9" s="41"/>
      <c r="R9" s="41"/>
    </row>
    <row r="10" spans="2:18" ht="5.25" customHeight="1" x14ac:dyDescent="0.25"/>
    <row r="11" spans="2:18" x14ac:dyDescent="0.25">
      <c r="B11" s="123" t="s">
        <v>46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</row>
    <row r="12" spans="2:18" x14ac:dyDescent="0.25">
      <c r="B12" s="127" t="s">
        <v>47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</row>
    <row r="13" spans="2:18" ht="15.75" thickBot="1" x14ac:dyDescent="0.3"/>
    <row r="14" spans="2:18" ht="42.75" customHeight="1" x14ac:dyDescent="0.25">
      <c r="B14" s="100" t="s">
        <v>31</v>
      </c>
      <c r="C14" s="103" t="s">
        <v>38</v>
      </c>
      <c r="D14" s="124" t="s">
        <v>39</v>
      </c>
      <c r="E14" s="125"/>
      <c r="F14" s="103" t="s">
        <v>40</v>
      </c>
      <c r="G14" s="103" t="s">
        <v>41</v>
      </c>
      <c r="H14" s="103" t="s">
        <v>42</v>
      </c>
      <c r="I14" s="124" t="s">
        <v>43</v>
      </c>
      <c r="J14" s="128"/>
      <c r="K14" s="128"/>
      <c r="L14" s="128"/>
      <c r="M14" s="128"/>
      <c r="N14" s="128"/>
      <c r="O14" s="128"/>
      <c r="P14" s="128"/>
      <c r="Q14" s="128"/>
      <c r="R14" s="129"/>
    </row>
    <row r="15" spans="2:18" ht="30" customHeight="1" x14ac:dyDescent="0.25">
      <c r="B15" s="101"/>
      <c r="C15" s="63"/>
      <c r="D15" s="115"/>
      <c r="E15" s="126"/>
      <c r="F15" s="63"/>
      <c r="G15" s="63"/>
      <c r="H15" s="63"/>
      <c r="I15" s="115"/>
      <c r="J15" s="130"/>
      <c r="K15" s="130"/>
      <c r="L15" s="130"/>
      <c r="M15" s="130"/>
      <c r="N15" s="130"/>
      <c r="O15" s="130"/>
      <c r="P15" s="130"/>
      <c r="Q15" s="130"/>
      <c r="R15" s="131"/>
    </row>
    <row r="16" spans="2:18" ht="39" customHeight="1" x14ac:dyDescent="0.25">
      <c r="B16" s="101"/>
      <c r="C16" s="63"/>
      <c r="D16" s="113" t="s">
        <v>44</v>
      </c>
      <c r="E16" s="95" t="s">
        <v>45</v>
      </c>
      <c r="F16" s="63"/>
      <c r="G16" s="63"/>
      <c r="H16" s="63"/>
      <c r="I16" s="95" t="s">
        <v>10</v>
      </c>
      <c r="J16" s="95" t="s">
        <v>11</v>
      </c>
      <c r="K16" s="95" t="s">
        <v>12</v>
      </c>
      <c r="L16" s="95" t="s">
        <v>13</v>
      </c>
      <c r="M16" s="95" t="s">
        <v>14</v>
      </c>
      <c r="N16" s="95" t="s">
        <v>15</v>
      </c>
      <c r="O16" s="113" t="s">
        <v>33</v>
      </c>
      <c r="P16" s="64" t="s">
        <v>71</v>
      </c>
      <c r="Q16" s="113" t="s">
        <v>77</v>
      </c>
      <c r="R16" s="119" t="s">
        <v>109</v>
      </c>
    </row>
    <row r="17" spans="2:18" ht="30" customHeight="1" x14ac:dyDescent="0.25">
      <c r="B17" s="102"/>
      <c r="C17" s="64"/>
      <c r="D17" s="115"/>
      <c r="E17" s="63"/>
      <c r="F17" s="64"/>
      <c r="G17" s="64"/>
      <c r="H17" s="64"/>
      <c r="I17" s="63"/>
      <c r="J17" s="63"/>
      <c r="K17" s="63"/>
      <c r="L17" s="63"/>
      <c r="M17" s="63"/>
      <c r="N17" s="63"/>
      <c r="O17" s="115"/>
      <c r="P17" s="64"/>
      <c r="Q17" s="115"/>
      <c r="R17" s="120"/>
    </row>
    <row r="18" spans="2:18" x14ac:dyDescent="0.25">
      <c r="B18" s="20">
        <v>1</v>
      </c>
      <c r="C18" s="21">
        <v>2</v>
      </c>
      <c r="D18" s="21">
        <v>3</v>
      </c>
      <c r="E18" s="21">
        <v>4</v>
      </c>
      <c r="F18" s="21">
        <v>5</v>
      </c>
      <c r="G18" s="21">
        <v>6</v>
      </c>
      <c r="H18" s="21">
        <v>7</v>
      </c>
      <c r="I18" s="21">
        <v>8</v>
      </c>
      <c r="J18" s="21">
        <v>9</v>
      </c>
      <c r="K18" s="21">
        <v>10</v>
      </c>
      <c r="L18" s="21">
        <v>11</v>
      </c>
      <c r="M18" s="21">
        <v>12</v>
      </c>
      <c r="N18" s="21">
        <v>13</v>
      </c>
      <c r="O18" s="22">
        <v>14</v>
      </c>
      <c r="P18" s="21">
        <v>15</v>
      </c>
      <c r="Q18" s="53">
        <v>16</v>
      </c>
      <c r="R18" s="57">
        <v>17</v>
      </c>
    </row>
    <row r="19" spans="2:18" x14ac:dyDescent="0.25">
      <c r="B19" s="92" t="s">
        <v>16</v>
      </c>
      <c r="C19" s="116" t="s">
        <v>78</v>
      </c>
      <c r="D19" s="104">
        <f>'Прил2 объекты ФК'!G21</f>
        <v>490766.28</v>
      </c>
      <c r="E19" s="107">
        <f>'Прил2 объекты ФК'!G22+'Прил2 объекты ФК'!G23+'Прил2 объекты ФК'!G24+'Прил2 объекты ФК'!G25</f>
        <v>1080182.6000000001</v>
      </c>
      <c r="F19" s="110" t="s">
        <v>79</v>
      </c>
      <c r="G19" s="64" t="s">
        <v>107</v>
      </c>
      <c r="H19" s="96">
        <v>0</v>
      </c>
      <c r="I19" s="96">
        <v>3</v>
      </c>
      <c r="J19" s="96">
        <v>2</v>
      </c>
      <c r="K19" s="64">
        <v>2</v>
      </c>
      <c r="L19" s="96">
        <v>2</v>
      </c>
      <c r="M19" s="64" t="s">
        <v>19</v>
      </c>
      <c r="N19" s="64" t="s">
        <v>19</v>
      </c>
      <c r="O19" s="73">
        <v>2</v>
      </c>
      <c r="P19" s="64" t="s">
        <v>19</v>
      </c>
      <c r="Q19" s="64" t="s">
        <v>19</v>
      </c>
      <c r="R19" s="121" t="s">
        <v>19</v>
      </c>
    </row>
    <row r="20" spans="2:18" x14ac:dyDescent="0.25">
      <c r="B20" s="93"/>
      <c r="C20" s="117"/>
      <c r="D20" s="105"/>
      <c r="E20" s="108"/>
      <c r="F20" s="111"/>
      <c r="G20" s="95"/>
      <c r="H20" s="97"/>
      <c r="I20" s="97"/>
      <c r="J20" s="97"/>
      <c r="K20" s="95"/>
      <c r="L20" s="97"/>
      <c r="M20" s="95"/>
      <c r="N20" s="95"/>
      <c r="O20" s="113"/>
      <c r="P20" s="64"/>
      <c r="Q20" s="64"/>
      <c r="R20" s="119"/>
    </row>
    <row r="21" spans="2:18" x14ac:dyDescent="0.25">
      <c r="B21" s="93"/>
      <c r="C21" s="117"/>
      <c r="D21" s="105"/>
      <c r="E21" s="108"/>
      <c r="F21" s="111"/>
      <c r="G21" s="95"/>
      <c r="H21" s="97"/>
      <c r="I21" s="97"/>
      <c r="J21" s="97"/>
      <c r="K21" s="95"/>
      <c r="L21" s="97"/>
      <c r="M21" s="95"/>
      <c r="N21" s="95"/>
      <c r="O21" s="113"/>
      <c r="P21" s="64"/>
      <c r="Q21" s="64"/>
      <c r="R21" s="119"/>
    </row>
    <row r="22" spans="2:18" x14ac:dyDescent="0.25">
      <c r="B22" s="93"/>
      <c r="C22" s="117"/>
      <c r="D22" s="105"/>
      <c r="E22" s="108"/>
      <c r="F22" s="111"/>
      <c r="G22" s="95"/>
      <c r="H22" s="97"/>
      <c r="I22" s="97"/>
      <c r="J22" s="97"/>
      <c r="K22" s="95"/>
      <c r="L22" s="97"/>
      <c r="M22" s="95"/>
      <c r="N22" s="95"/>
      <c r="O22" s="113"/>
      <c r="P22" s="64"/>
      <c r="Q22" s="64"/>
      <c r="R22" s="119"/>
    </row>
    <row r="23" spans="2:18" x14ac:dyDescent="0.25">
      <c r="B23" s="93"/>
      <c r="C23" s="117"/>
      <c r="D23" s="105"/>
      <c r="E23" s="108"/>
      <c r="F23" s="111"/>
      <c r="G23" s="95"/>
      <c r="H23" s="97"/>
      <c r="I23" s="97"/>
      <c r="J23" s="97"/>
      <c r="K23" s="95"/>
      <c r="L23" s="97"/>
      <c r="M23" s="95"/>
      <c r="N23" s="95"/>
      <c r="O23" s="113"/>
      <c r="P23" s="64"/>
      <c r="Q23" s="64"/>
      <c r="R23" s="119"/>
    </row>
    <row r="24" spans="2:18" x14ac:dyDescent="0.25">
      <c r="B24" s="93"/>
      <c r="C24" s="117"/>
      <c r="D24" s="105"/>
      <c r="E24" s="108"/>
      <c r="F24" s="111"/>
      <c r="G24" s="95"/>
      <c r="H24" s="97"/>
      <c r="I24" s="97"/>
      <c r="J24" s="97"/>
      <c r="K24" s="95"/>
      <c r="L24" s="97"/>
      <c r="M24" s="95"/>
      <c r="N24" s="95"/>
      <c r="O24" s="113"/>
      <c r="P24" s="64"/>
      <c r="Q24" s="64"/>
      <c r="R24" s="119"/>
    </row>
    <row r="25" spans="2:18" x14ac:dyDescent="0.25">
      <c r="B25" s="93"/>
      <c r="C25" s="117"/>
      <c r="D25" s="105"/>
      <c r="E25" s="108"/>
      <c r="F25" s="111"/>
      <c r="G25" s="95"/>
      <c r="H25" s="97"/>
      <c r="I25" s="97"/>
      <c r="J25" s="97"/>
      <c r="K25" s="95"/>
      <c r="L25" s="97"/>
      <c r="M25" s="95"/>
      <c r="N25" s="95"/>
      <c r="O25" s="113"/>
      <c r="P25" s="64"/>
      <c r="Q25" s="64"/>
      <c r="R25" s="119"/>
    </row>
    <row r="26" spans="2:18" ht="15.75" thickBot="1" x14ac:dyDescent="0.3">
      <c r="B26" s="94"/>
      <c r="C26" s="118"/>
      <c r="D26" s="106"/>
      <c r="E26" s="109"/>
      <c r="F26" s="112"/>
      <c r="G26" s="99"/>
      <c r="H26" s="98"/>
      <c r="I26" s="98"/>
      <c r="J26" s="98"/>
      <c r="K26" s="99"/>
      <c r="L26" s="98"/>
      <c r="M26" s="99"/>
      <c r="N26" s="99"/>
      <c r="O26" s="114"/>
      <c r="P26" s="99"/>
      <c r="Q26" s="99"/>
      <c r="R26" s="122"/>
    </row>
  </sheetData>
  <sheetProtection password="C665" sheet="1" objects="1" scenarios="1"/>
  <mergeCells count="40">
    <mergeCell ref="Q16:Q17"/>
    <mergeCell ref="Q19:Q26"/>
    <mergeCell ref="C19:C26"/>
    <mergeCell ref="I16:I17"/>
    <mergeCell ref="K5:R8"/>
    <mergeCell ref="P16:P17"/>
    <mergeCell ref="P19:P26"/>
    <mergeCell ref="R16:R17"/>
    <mergeCell ref="R19:R26"/>
    <mergeCell ref="B11:R11"/>
    <mergeCell ref="D14:E15"/>
    <mergeCell ref="B12:R12"/>
    <mergeCell ref="I14:R15"/>
    <mergeCell ref="L19:L26"/>
    <mergeCell ref="M19:M26"/>
    <mergeCell ref="N19:N26"/>
    <mergeCell ref="O19:O26"/>
    <mergeCell ref="D16:D17"/>
    <mergeCell ref="H19:H26"/>
    <mergeCell ref="O16:O17"/>
    <mergeCell ref="N16:N17"/>
    <mergeCell ref="L16:L17"/>
    <mergeCell ref="K16:K17"/>
    <mergeCell ref="J16:J17"/>
    <mergeCell ref="N1:P1"/>
    <mergeCell ref="B19:B26"/>
    <mergeCell ref="M16:M17"/>
    <mergeCell ref="I19:I26"/>
    <mergeCell ref="J19:J26"/>
    <mergeCell ref="K19:K26"/>
    <mergeCell ref="B14:B17"/>
    <mergeCell ref="C14:C17"/>
    <mergeCell ref="F14:F17"/>
    <mergeCell ref="G14:G17"/>
    <mergeCell ref="H14:H17"/>
    <mergeCell ref="D19:D26"/>
    <mergeCell ref="E19:E26"/>
    <mergeCell ref="F19:F26"/>
    <mergeCell ref="G19:G26"/>
    <mergeCell ref="E16:E17"/>
  </mergeCells>
  <printOptions horizontalCentered="1"/>
  <pageMargins left="0" right="0" top="0" bottom="0" header="0" footer="0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85"/>
  <sheetViews>
    <sheetView topLeftCell="A4" zoomScaleNormal="100" workbookViewId="0">
      <selection activeCell="M82" sqref="M82"/>
    </sheetView>
  </sheetViews>
  <sheetFormatPr defaultRowHeight="15" x14ac:dyDescent="0.25"/>
  <cols>
    <col min="1" max="1" width="1.28515625" style="1" customWidth="1"/>
    <col min="2" max="2" width="4.42578125" style="1" customWidth="1"/>
    <col min="3" max="3" width="14.85546875" style="1" customWidth="1"/>
    <col min="4" max="4" width="14.28515625" style="1" customWidth="1"/>
    <col min="5" max="5" width="9.140625" style="1"/>
    <col min="6" max="6" width="10.5703125" style="1" customWidth="1"/>
    <col min="7" max="7" width="9.42578125" style="1" bestFit="1" customWidth="1"/>
    <col min="8" max="10" width="9.140625" style="1"/>
    <col min="11" max="11" width="9.85546875" style="1" customWidth="1"/>
    <col min="12" max="12" width="9.140625" style="2"/>
    <col min="13" max="13" width="9.140625" style="1"/>
    <col min="14" max="14" width="10" style="2" customWidth="1"/>
    <col min="15" max="17" width="9.140625" style="1"/>
    <col min="18" max="18" width="14" style="1" customWidth="1"/>
    <col min="19" max="19" width="13.7109375" style="1" customWidth="1"/>
    <col min="20" max="16384" width="9.140625" style="1"/>
  </cols>
  <sheetData>
    <row r="1" spans="2:19" x14ac:dyDescent="0.25">
      <c r="L1" s="1"/>
      <c r="N1" s="7"/>
      <c r="O1" s="7"/>
      <c r="P1" s="7"/>
      <c r="Q1" s="7"/>
    </row>
    <row r="2" spans="2:19" ht="15.75" x14ac:dyDescent="0.25">
      <c r="B2" s="36" t="s">
        <v>101</v>
      </c>
      <c r="C2" s="36" t="s">
        <v>93</v>
      </c>
      <c r="L2" s="41"/>
      <c r="M2" s="41"/>
      <c r="N2" s="41"/>
      <c r="O2" s="41"/>
      <c r="P2" s="41"/>
      <c r="Q2" s="41"/>
      <c r="R2" s="41"/>
      <c r="S2" s="41"/>
    </row>
    <row r="3" spans="2:19" x14ac:dyDescent="0.25">
      <c r="M3" s="89" t="s">
        <v>32</v>
      </c>
      <c r="N3" s="89"/>
      <c r="O3" s="89"/>
      <c r="P3" s="89"/>
      <c r="Q3" s="89"/>
      <c r="R3" s="89"/>
      <c r="S3" s="89"/>
    </row>
    <row r="4" spans="2:19" ht="15.75" customHeigh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1"/>
      <c r="M4" s="90" t="s">
        <v>117</v>
      </c>
      <c r="N4" s="90"/>
      <c r="O4" s="90"/>
      <c r="P4" s="90"/>
      <c r="Q4" s="90"/>
      <c r="R4" s="90"/>
      <c r="S4" s="90"/>
    </row>
    <row r="5" spans="2:19" x14ac:dyDescent="0.25">
      <c r="B5" s="43"/>
      <c r="C5" s="43"/>
      <c r="D5" s="43"/>
      <c r="E5" s="43"/>
      <c r="F5" s="43"/>
      <c r="G5" s="43"/>
      <c r="H5" s="43"/>
      <c r="I5" s="43"/>
      <c r="J5" s="43"/>
      <c r="K5" s="43"/>
      <c r="L5" s="41"/>
      <c r="M5" s="90"/>
      <c r="N5" s="90"/>
      <c r="O5" s="90"/>
      <c r="P5" s="90"/>
      <c r="Q5" s="90"/>
      <c r="R5" s="90"/>
      <c r="S5" s="90"/>
    </row>
    <row r="6" spans="2:19" x14ac:dyDescent="0.25">
      <c r="L6" s="41"/>
      <c r="M6" s="90"/>
      <c r="N6" s="90"/>
      <c r="O6" s="90"/>
      <c r="P6" s="90"/>
      <c r="Q6" s="90"/>
      <c r="R6" s="90"/>
      <c r="S6" s="90"/>
    </row>
    <row r="7" spans="2:19" ht="26.25" customHeight="1" x14ac:dyDescent="0.25">
      <c r="L7" s="41"/>
      <c r="M7" s="90"/>
      <c r="N7" s="90"/>
      <c r="O7" s="90"/>
      <c r="P7" s="90"/>
      <c r="Q7" s="90"/>
      <c r="R7" s="90"/>
      <c r="S7" s="90"/>
    </row>
    <row r="8" spans="2:19" ht="11.25" customHeight="1" x14ac:dyDescent="0.25">
      <c r="K8" s="7"/>
      <c r="L8" s="7"/>
      <c r="M8" s="7"/>
      <c r="N8" s="7"/>
      <c r="O8" s="7"/>
      <c r="P8" s="7"/>
      <c r="Q8" s="7"/>
      <c r="R8" s="7"/>
      <c r="S8" s="7"/>
    </row>
    <row r="9" spans="2:19" ht="6.75" customHeight="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  <c r="L9" s="37"/>
    </row>
    <row r="10" spans="2:19" ht="16.5" customHeight="1" x14ac:dyDescent="0.25">
      <c r="B10" s="135" t="s">
        <v>0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</row>
    <row r="11" spans="2:19" ht="15.75" customHeight="1" x14ac:dyDescent="0.25">
      <c r="B11" s="136" t="s">
        <v>1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</row>
    <row r="12" spans="2:19" ht="15.75" thickBot="1" x14ac:dyDescent="0.3"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</row>
    <row r="13" spans="2:19" ht="20.25" customHeight="1" x14ac:dyDescent="0.25">
      <c r="B13" s="150" t="s">
        <v>31</v>
      </c>
      <c r="C13" s="141" t="s">
        <v>2</v>
      </c>
      <c r="D13" s="141" t="s">
        <v>3</v>
      </c>
      <c r="E13" s="141" t="s">
        <v>4</v>
      </c>
      <c r="F13" s="141" t="s">
        <v>5</v>
      </c>
      <c r="G13" s="141" t="s">
        <v>6</v>
      </c>
      <c r="H13" s="162" t="s">
        <v>7</v>
      </c>
      <c r="I13" s="163"/>
      <c r="J13" s="163"/>
      <c r="K13" s="163"/>
      <c r="L13" s="163"/>
      <c r="M13" s="163"/>
      <c r="N13" s="163"/>
      <c r="O13" s="163"/>
      <c r="P13" s="163"/>
      <c r="Q13" s="164"/>
      <c r="R13" s="141" t="s">
        <v>8</v>
      </c>
      <c r="S13" s="144" t="s">
        <v>9</v>
      </c>
    </row>
    <row r="14" spans="2:19" x14ac:dyDescent="0.25">
      <c r="B14" s="151"/>
      <c r="C14" s="142"/>
      <c r="D14" s="142"/>
      <c r="E14" s="142"/>
      <c r="F14" s="142"/>
      <c r="G14" s="142"/>
      <c r="H14" s="165"/>
      <c r="I14" s="136"/>
      <c r="J14" s="136"/>
      <c r="K14" s="136"/>
      <c r="L14" s="136"/>
      <c r="M14" s="136"/>
      <c r="N14" s="136"/>
      <c r="O14" s="136"/>
      <c r="P14" s="136"/>
      <c r="Q14" s="166"/>
      <c r="R14" s="142"/>
      <c r="S14" s="145"/>
    </row>
    <row r="15" spans="2:19" x14ac:dyDescent="0.25">
      <c r="B15" s="151"/>
      <c r="C15" s="142"/>
      <c r="D15" s="142"/>
      <c r="E15" s="142"/>
      <c r="F15" s="142"/>
      <c r="G15" s="142"/>
      <c r="H15" s="165"/>
      <c r="I15" s="136"/>
      <c r="J15" s="136"/>
      <c r="K15" s="136"/>
      <c r="L15" s="136"/>
      <c r="M15" s="136"/>
      <c r="N15" s="136"/>
      <c r="O15" s="136"/>
      <c r="P15" s="136"/>
      <c r="Q15" s="166"/>
      <c r="R15" s="142"/>
      <c r="S15" s="145"/>
    </row>
    <row r="16" spans="2:19" x14ac:dyDescent="0.25">
      <c r="B16" s="151"/>
      <c r="C16" s="142"/>
      <c r="D16" s="142"/>
      <c r="E16" s="142"/>
      <c r="F16" s="142"/>
      <c r="G16" s="142"/>
      <c r="H16" s="165"/>
      <c r="I16" s="136"/>
      <c r="J16" s="136"/>
      <c r="K16" s="136"/>
      <c r="L16" s="136"/>
      <c r="M16" s="136"/>
      <c r="N16" s="136"/>
      <c r="O16" s="136"/>
      <c r="P16" s="136"/>
      <c r="Q16" s="166"/>
      <c r="R16" s="142"/>
      <c r="S16" s="145"/>
    </row>
    <row r="17" spans="2:19" x14ac:dyDescent="0.25">
      <c r="B17" s="151"/>
      <c r="C17" s="142"/>
      <c r="D17" s="142"/>
      <c r="E17" s="142"/>
      <c r="F17" s="142"/>
      <c r="G17" s="142"/>
      <c r="H17" s="165"/>
      <c r="I17" s="136"/>
      <c r="J17" s="136"/>
      <c r="K17" s="136"/>
      <c r="L17" s="136"/>
      <c r="M17" s="136"/>
      <c r="N17" s="136"/>
      <c r="O17" s="136"/>
      <c r="P17" s="136"/>
      <c r="Q17" s="166"/>
      <c r="R17" s="142"/>
      <c r="S17" s="145"/>
    </row>
    <row r="18" spans="2:19" ht="16.5" customHeight="1" x14ac:dyDescent="0.25">
      <c r="B18" s="152"/>
      <c r="C18" s="143"/>
      <c r="D18" s="143"/>
      <c r="E18" s="143"/>
      <c r="F18" s="143"/>
      <c r="G18" s="143"/>
      <c r="H18" s="3" t="s">
        <v>10</v>
      </c>
      <c r="I18" s="3" t="s">
        <v>11</v>
      </c>
      <c r="J18" s="3" t="s">
        <v>12</v>
      </c>
      <c r="K18" s="3" t="s">
        <v>13</v>
      </c>
      <c r="L18" s="4" t="s">
        <v>14</v>
      </c>
      <c r="M18" s="3" t="s">
        <v>15</v>
      </c>
      <c r="N18" s="4" t="s">
        <v>33</v>
      </c>
      <c r="O18" s="3" t="s">
        <v>71</v>
      </c>
      <c r="P18" s="3" t="s">
        <v>77</v>
      </c>
      <c r="Q18" s="3" t="s">
        <v>109</v>
      </c>
      <c r="R18" s="143"/>
      <c r="S18" s="146"/>
    </row>
    <row r="19" spans="2:19" x14ac:dyDescent="0.25">
      <c r="B19" s="5">
        <v>1</v>
      </c>
      <c r="C19" s="3">
        <v>2</v>
      </c>
      <c r="D19" s="3">
        <v>3</v>
      </c>
      <c r="E19" s="3">
        <v>4</v>
      </c>
      <c r="F19" s="3">
        <v>5</v>
      </c>
      <c r="G19" s="3">
        <v>6</v>
      </c>
      <c r="H19" s="3">
        <v>7</v>
      </c>
      <c r="I19" s="3">
        <v>8</v>
      </c>
      <c r="J19" s="3">
        <v>9</v>
      </c>
      <c r="K19" s="3">
        <v>10</v>
      </c>
      <c r="L19" s="4">
        <v>11</v>
      </c>
      <c r="M19" s="3">
        <v>12</v>
      </c>
      <c r="N19" s="4">
        <v>13</v>
      </c>
      <c r="O19" s="3">
        <v>14</v>
      </c>
      <c r="P19" s="3">
        <v>15</v>
      </c>
      <c r="Q19" s="3">
        <v>16</v>
      </c>
      <c r="R19" s="3">
        <v>17</v>
      </c>
      <c r="S19" s="6">
        <v>18</v>
      </c>
    </row>
    <row r="20" spans="2:19" ht="32.25" customHeight="1" x14ac:dyDescent="0.25">
      <c r="B20" s="153" t="s">
        <v>16</v>
      </c>
      <c r="C20" s="156" t="s">
        <v>80</v>
      </c>
      <c r="D20" s="23" t="s">
        <v>17</v>
      </c>
      <c r="E20" s="3" t="s">
        <v>111</v>
      </c>
      <c r="F20" s="55">
        <f>SUM(F21:F25)</f>
        <v>70000</v>
      </c>
      <c r="G20" s="24">
        <f>SUM(H20:Q20)</f>
        <v>1570948.88</v>
      </c>
      <c r="H20" s="24">
        <f>SUM(H21:H25)</f>
        <v>96800</v>
      </c>
      <c r="I20" s="24">
        <f t="shared" ref="I20" si="0">SUM(I21:I25)</f>
        <v>198350.8</v>
      </c>
      <c r="J20" s="24">
        <f>SUM(J21:J25)</f>
        <v>65174.400000000001</v>
      </c>
      <c r="K20" s="24">
        <f>SUM(K21:K25)</f>
        <v>194047.5</v>
      </c>
      <c r="L20" s="25">
        <f t="shared" ref="L20" si="1">SUM(L21:L25)</f>
        <v>189827.3</v>
      </c>
      <c r="M20" s="24">
        <f t="shared" ref="M20" si="2">SUM(M21:M25)</f>
        <v>193506.4</v>
      </c>
      <c r="N20" s="25">
        <f t="shared" ref="N20:Q20" si="3">SUM(N21:N25)</f>
        <v>545776.37999999989</v>
      </c>
      <c r="O20" s="24">
        <f t="shared" ref="O20" si="4">SUM(O21:O25)</f>
        <v>87466.1</v>
      </c>
      <c r="P20" s="24">
        <f t="shared" si="3"/>
        <v>0</v>
      </c>
      <c r="Q20" s="24">
        <f t="shared" si="3"/>
        <v>0</v>
      </c>
      <c r="R20" s="138" t="s">
        <v>35</v>
      </c>
      <c r="S20" s="132"/>
    </row>
    <row r="21" spans="2:19" ht="81" customHeight="1" x14ac:dyDescent="0.25">
      <c r="B21" s="154"/>
      <c r="C21" s="157"/>
      <c r="D21" s="26" t="s">
        <v>20</v>
      </c>
      <c r="E21" s="3" t="s">
        <v>111</v>
      </c>
      <c r="F21" s="27">
        <f>F27+F33+F39+F69+F75+F81</f>
        <v>0</v>
      </c>
      <c r="G21" s="24">
        <f>SUM(H21:Q21)</f>
        <v>490766.28</v>
      </c>
      <c r="H21" s="27">
        <f>H27+H33+H39+H69+H75+H81</f>
        <v>2900</v>
      </c>
      <c r="I21" s="27">
        <f t="shared" ref="I21:P21" si="5">I27+I33+I39+I69+I75+I81</f>
        <v>19171.8</v>
      </c>
      <c r="J21" s="27">
        <f t="shared" si="5"/>
        <v>54174.400000000001</v>
      </c>
      <c r="K21" s="27">
        <f t="shared" si="5"/>
        <v>102047.5</v>
      </c>
      <c r="L21" s="27">
        <f t="shared" si="5"/>
        <v>39507.299999999996</v>
      </c>
      <c r="M21" s="27">
        <f t="shared" si="5"/>
        <v>57356.4</v>
      </c>
      <c r="N21" s="27">
        <f>N27+N33+N39+N69+N75+N81</f>
        <v>128142.77999999998</v>
      </c>
      <c r="O21" s="27">
        <f t="shared" si="5"/>
        <v>87466.1</v>
      </c>
      <c r="P21" s="27">
        <f t="shared" si="5"/>
        <v>0</v>
      </c>
      <c r="Q21" s="27">
        <f t="shared" ref="Q21" si="6">Q27+Q33+Q39+Q69+Q75+Q81</f>
        <v>0</v>
      </c>
      <c r="R21" s="139"/>
      <c r="S21" s="133"/>
    </row>
    <row r="22" spans="2:19" ht="64.5" customHeight="1" x14ac:dyDescent="0.25">
      <c r="B22" s="154"/>
      <c r="C22" s="157"/>
      <c r="D22" s="26" t="s">
        <v>21</v>
      </c>
      <c r="E22" s="3"/>
      <c r="F22" s="27">
        <f t="shared" ref="F22:F25" si="7">F28+F34+F40+F70+F76+F82</f>
        <v>0</v>
      </c>
      <c r="G22" s="24">
        <f t="shared" ref="G22:G24" si="8">SUM(H22:P22)</f>
        <v>0</v>
      </c>
      <c r="H22" s="27">
        <f t="shared" ref="H22:P22" si="9">H28+H34+H40+H70+H76+H82</f>
        <v>0</v>
      </c>
      <c r="I22" s="27">
        <f t="shared" si="9"/>
        <v>0</v>
      </c>
      <c r="J22" s="27">
        <f t="shared" si="9"/>
        <v>0</v>
      </c>
      <c r="K22" s="27">
        <f t="shared" si="9"/>
        <v>0</v>
      </c>
      <c r="L22" s="27">
        <f t="shared" si="9"/>
        <v>0</v>
      </c>
      <c r="M22" s="27">
        <f t="shared" si="9"/>
        <v>0</v>
      </c>
      <c r="N22" s="27">
        <f t="shared" si="9"/>
        <v>0</v>
      </c>
      <c r="O22" s="27">
        <f t="shared" si="9"/>
        <v>0</v>
      </c>
      <c r="P22" s="27">
        <f t="shared" si="9"/>
        <v>0</v>
      </c>
      <c r="Q22" s="27">
        <f t="shared" ref="Q22" si="10">Q28+Q34+Q40+Q70+Q76+Q82</f>
        <v>0</v>
      </c>
      <c r="R22" s="139"/>
      <c r="S22" s="133"/>
    </row>
    <row r="23" spans="2:19" ht="42.75" customHeight="1" x14ac:dyDescent="0.25">
      <c r="B23" s="154"/>
      <c r="C23" s="157"/>
      <c r="D23" s="26" t="s">
        <v>22</v>
      </c>
      <c r="E23" s="3" t="s">
        <v>72</v>
      </c>
      <c r="F23" s="27">
        <f t="shared" si="7"/>
        <v>0</v>
      </c>
      <c r="G23" s="24">
        <f t="shared" si="8"/>
        <v>487887</v>
      </c>
      <c r="H23" s="27">
        <f t="shared" ref="H23:P23" si="11">H29+H35+H41+H71+H77+H83</f>
        <v>45000</v>
      </c>
      <c r="I23" s="27">
        <f t="shared" si="11"/>
        <v>95000</v>
      </c>
      <c r="J23" s="27">
        <f t="shared" si="11"/>
        <v>0</v>
      </c>
      <c r="K23" s="27">
        <f t="shared" si="11"/>
        <v>0</v>
      </c>
      <c r="L23" s="27">
        <f t="shared" si="11"/>
        <v>70000</v>
      </c>
      <c r="M23" s="27">
        <f t="shared" si="11"/>
        <v>66150</v>
      </c>
      <c r="N23" s="27">
        <f>N29+N35+N41+N71+N77+N83</f>
        <v>211737</v>
      </c>
      <c r="O23" s="27">
        <f t="shared" si="11"/>
        <v>0</v>
      </c>
      <c r="P23" s="27">
        <f t="shared" si="11"/>
        <v>0</v>
      </c>
      <c r="Q23" s="27">
        <f t="shared" ref="Q23" si="12">Q29+Q35+Q41+Q71+Q77+Q83</f>
        <v>0</v>
      </c>
      <c r="R23" s="139"/>
      <c r="S23" s="133"/>
    </row>
    <row r="24" spans="2:19" ht="52.5" customHeight="1" x14ac:dyDescent="0.25">
      <c r="B24" s="154"/>
      <c r="C24" s="157"/>
      <c r="D24" s="26" t="s">
        <v>24</v>
      </c>
      <c r="E24" s="3" t="s">
        <v>70</v>
      </c>
      <c r="F24" s="27">
        <f t="shared" si="7"/>
        <v>0</v>
      </c>
      <c r="G24" s="24">
        <f t="shared" si="8"/>
        <v>592295.6</v>
      </c>
      <c r="H24" s="27">
        <f t="shared" ref="H24:P24" si="13">H30+H36+H42+H72+H78+H84</f>
        <v>48900</v>
      </c>
      <c r="I24" s="27">
        <f t="shared" si="13"/>
        <v>84179</v>
      </c>
      <c r="J24" s="27">
        <f t="shared" si="13"/>
        <v>11000</v>
      </c>
      <c r="K24" s="27">
        <f t="shared" si="13"/>
        <v>92000</v>
      </c>
      <c r="L24" s="27">
        <f t="shared" si="13"/>
        <v>80320</v>
      </c>
      <c r="M24" s="27">
        <f t="shared" si="13"/>
        <v>70000</v>
      </c>
      <c r="N24" s="27">
        <f t="shared" si="13"/>
        <v>205896.59999999998</v>
      </c>
      <c r="O24" s="27">
        <f t="shared" si="13"/>
        <v>0</v>
      </c>
      <c r="P24" s="27">
        <f t="shared" si="13"/>
        <v>0</v>
      </c>
      <c r="Q24" s="27">
        <f t="shared" ref="Q24" si="14">Q30+Q36+Q42+Q72+Q78+Q84</f>
        <v>0</v>
      </c>
      <c r="R24" s="139"/>
      <c r="S24" s="133"/>
    </row>
    <row r="25" spans="2:19" ht="31.5" customHeight="1" x14ac:dyDescent="0.25">
      <c r="B25" s="155"/>
      <c r="C25" s="158"/>
      <c r="D25" s="26" t="s">
        <v>37</v>
      </c>
      <c r="E25" s="28"/>
      <c r="F25" s="27">
        <f t="shared" si="7"/>
        <v>70000</v>
      </c>
      <c r="G25" s="24">
        <f>SUM(H25:P25)</f>
        <v>0</v>
      </c>
      <c r="H25" s="27">
        <f t="shared" ref="H25:P25" si="15">H31+H37+H43+H73+H79+H85</f>
        <v>0</v>
      </c>
      <c r="I25" s="27">
        <f t="shared" si="15"/>
        <v>0</v>
      </c>
      <c r="J25" s="27">
        <f t="shared" si="15"/>
        <v>0</v>
      </c>
      <c r="K25" s="27">
        <f t="shared" si="15"/>
        <v>0</v>
      </c>
      <c r="L25" s="27">
        <f t="shared" si="15"/>
        <v>0</v>
      </c>
      <c r="M25" s="27">
        <f t="shared" si="15"/>
        <v>0</v>
      </c>
      <c r="N25" s="27">
        <f t="shared" si="15"/>
        <v>0</v>
      </c>
      <c r="O25" s="27">
        <f t="shared" si="15"/>
        <v>0</v>
      </c>
      <c r="P25" s="27">
        <f t="shared" si="15"/>
        <v>0</v>
      </c>
      <c r="Q25" s="27">
        <f t="shared" ref="Q25" si="16">Q31+Q37+Q43+Q73+Q79+Q85</f>
        <v>0</v>
      </c>
      <c r="R25" s="140"/>
      <c r="S25" s="134"/>
    </row>
    <row r="26" spans="2:19" ht="28.5" customHeight="1" x14ac:dyDescent="0.25">
      <c r="B26" s="153" t="s">
        <v>25</v>
      </c>
      <c r="C26" s="147" t="s">
        <v>81</v>
      </c>
      <c r="D26" s="23" t="s">
        <v>17</v>
      </c>
      <c r="E26" s="3" t="s">
        <v>18</v>
      </c>
      <c r="F26" s="55">
        <f>SUM(F27:F31)</f>
        <v>70000</v>
      </c>
      <c r="G26" s="24">
        <f>SUM(H26:Q26)</f>
        <v>263444.8</v>
      </c>
      <c r="H26" s="24">
        <f>SUM(H27:H31)</f>
        <v>72500</v>
      </c>
      <c r="I26" s="24">
        <f t="shared" ref="I26" si="17">SUM(I27:I31)</f>
        <v>187229.3</v>
      </c>
      <c r="J26" s="24">
        <f>SUM(J27:J31)</f>
        <v>3715.5</v>
      </c>
      <c r="K26" s="24">
        <f>SUM(K27:K31)</f>
        <v>0</v>
      </c>
      <c r="L26" s="25">
        <f t="shared" ref="L26" si="18">SUM(L27:L31)</f>
        <v>0</v>
      </c>
      <c r="M26" s="24">
        <f t="shared" ref="M26" si="19">SUM(M27:M31)</f>
        <v>0</v>
      </c>
      <c r="N26" s="25">
        <f t="shared" ref="N26" si="20">SUM(N27:N31)</f>
        <v>0</v>
      </c>
      <c r="O26" s="24">
        <f>SUM(O27:O31)</f>
        <v>0</v>
      </c>
      <c r="P26" s="24">
        <f>SUM(P27:P31)</f>
        <v>0</v>
      </c>
      <c r="Q26" s="24">
        <f>SUM(Q27:Q31)</f>
        <v>0</v>
      </c>
      <c r="R26" s="138" t="s">
        <v>36</v>
      </c>
      <c r="S26" s="159" t="s">
        <v>26</v>
      </c>
    </row>
    <row r="27" spans="2:19" ht="63.75" x14ac:dyDescent="0.25">
      <c r="B27" s="154"/>
      <c r="C27" s="148"/>
      <c r="D27" s="26" t="s">
        <v>20</v>
      </c>
      <c r="E27" s="3" t="s">
        <v>18</v>
      </c>
      <c r="F27" s="3"/>
      <c r="G27" s="24">
        <f>SUM(H27:Q27)</f>
        <v>25100.799999999999</v>
      </c>
      <c r="H27" s="29">
        <v>2500</v>
      </c>
      <c r="I27" s="3">
        <v>18885.3</v>
      </c>
      <c r="J27" s="3">
        <v>3715.5</v>
      </c>
      <c r="K27" s="3"/>
      <c r="L27" s="4"/>
      <c r="M27" s="3"/>
      <c r="N27" s="4"/>
      <c r="O27" s="3"/>
      <c r="P27" s="3"/>
      <c r="Q27" s="3"/>
      <c r="R27" s="139"/>
      <c r="S27" s="160"/>
    </row>
    <row r="28" spans="2:19" ht="66.75" customHeight="1" x14ac:dyDescent="0.25">
      <c r="B28" s="154"/>
      <c r="C28" s="148"/>
      <c r="D28" s="26" t="s">
        <v>21</v>
      </c>
      <c r="E28" s="28"/>
      <c r="F28" s="3"/>
      <c r="G28" s="24">
        <f t="shared" ref="G28:G30" si="21">SUM(H28:Q28)</f>
        <v>0</v>
      </c>
      <c r="H28" s="3"/>
      <c r="I28" s="3"/>
      <c r="J28" s="3"/>
      <c r="K28" s="3"/>
      <c r="L28" s="4"/>
      <c r="M28" s="3"/>
      <c r="N28" s="4"/>
      <c r="O28" s="3"/>
      <c r="P28" s="3"/>
      <c r="Q28" s="3"/>
      <c r="R28" s="139"/>
      <c r="S28" s="160"/>
    </row>
    <row r="29" spans="2:19" ht="38.25" x14ac:dyDescent="0.25">
      <c r="B29" s="154"/>
      <c r="C29" s="148"/>
      <c r="D29" s="26" t="s">
        <v>22</v>
      </c>
      <c r="E29" s="3" t="s">
        <v>23</v>
      </c>
      <c r="F29" s="3"/>
      <c r="G29" s="24">
        <f t="shared" si="21"/>
        <v>140000</v>
      </c>
      <c r="H29" s="29">
        <v>45000</v>
      </c>
      <c r="I29" s="29">
        <v>95000</v>
      </c>
      <c r="J29" s="3"/>
      <c r="K29" s="3"/>
      <c r="L29" s="4"/>
      <c r="M29" s="3"/>
      <c r="N29" s="4"/>
      <c r="O29" s="3"/>
      <c r="P29" s="3"/>
      <c r="Q29" s="3"/>
      <c r="R29" s="139"/>
      <c r="S29" s="160"/>
    </row>
    <row r="30" spans="2:19" ht="51" x14ac:dyDescent="0.25">
      <c r="B30" s="154"/>
      <c r="C30" s="148"/>
      <c r="D30" s="26" t="s">
        <v>24</v>
      </c>
      <c r="E30" s="3" t="s">
        <v>23</v>
      </c>
      <c r="F30" s="3"/>
      <c r="G30" s="24">
        <f t="shared" si="21"/>
        <v>98344</v>
      </c>
      <c r="H30" s="29">
        <v>25000</v>
      </c>
      <c r="I30" s="29">
        <v>73344</v>
      </c>
      <c r="J30" s="3"/>
      <c r="K30" s="3"/>
      <c r="L30" s="4"/>
      <c r="M30" s="3"/>
      <c r="N30" s="4"/>
      <c r="O30" s="3"/>
      <c r="P30" s="3"/>
      <c r="Q30" s="3"/>
      <c r="R30" s="139"/>
      <c r="S30" s="160"/>
    </row>
    <row r="31" spans="2:19" ht="25.5" x14ac:dyDescent="0.25">
      <c r="B31" s="155"/>
      <c r="C31" s="149"/>
      <c r="D31" s="26" t="s">
        <v>37</v>
      </c>
      <c r="E31" s="28"/>
      <c r="F31" s="29">
        <v>70000</v>
      </c>
      <c r="G31" s="24">
        <f>SUM(H31:Q31)</f>
        <v>0</v>
      </c>
      <c r="H31" s="3"/>
      <c r="I31" s="3"/>
      <c r="J31" s="3"/>
      <c r="K31" s="3"/>
      <c r="L31" s="4"/>
      <c r="M31" s="3"/>
      <c r="N31" s="4"/>
      <c r="O31" s="3"/>
      <c r="P31" s="3"/>
      <c r="Q31" s="3"/>
      <c r="R31" s="140"/>
      <c r="S31" s="161"/>
    </row>
    <row r="32" spans="2:19" ht="30" customHeight="1" x14ac:dyDescent="0.25">
      <c r="B32" s="153" t="s">
        <v>27</v>
      </c>
      <c r="C32" s="147" t="s">
        <v>82</v>
      </c>
      <c r="D32" s="26" t="s">
        <v>17</v>
      </c>
      <c r="E32" s="3" t="s">
        <v>76</v>
      </c>
      <c r="F32" s="55">
        <f>SUM(F33:F37)</f>
        <v>0</v>
      </c>
      <c r="G32" s="24">
        <f>SUM(H32:Q32)</f>
        <v>1007712.7999999999</v>
      </c>
      <c r="H32" s="24">
        <f>SUM(H33:H37)</f>
        <v>0</v>
      </c>
      <c r="I32" s="24">
        <f t="shared" ref="I32" si="22">SUM(I33:I37)</f>
        <v>0</v>
      </c>
      <c r="J32" s="24">
        <f>SUM(J33:J37)</f>
        <v>50000</v>
      </c>
      <c r="K32" s="24">
        <f>SUM(K33:K37)</f>
        <v>170000</v>
      </c>
      <c r="L32" s="25">
        <f>SUM(L33:L37)</f>
        <v>189523.7</v>
      </c>
      <c r="M32" s="24">
        <f t="shared" ref="M32" si="23">SUM(M33:M37)</f>
        <v>165150</v>
      </c>
      <c r="N32" s="25">
        <f t="shared" ref="N32:P32" si="24">SUM(N33:N37)</f>
        <v>433039.1</v>
      </c>
      <c r="O32" s="24">
        <f t="shared" ref="O32" si="25">SUM(O33:O37)</f>
        <v>0</v>
      </c>
      <c r="P32" s="24">
        <f t="shared" si="24"/>
        <v>0</v>
      </c>
      <c r="Q32" s="24">
        <f>SUM(Q33:Q37)</f>
        <v>0</v>
      </c>
      <c r="R32" s="138" t="s">
        <v>75</v>
      </c>
      <c r="S32" s="132" t="s">
        <v>74</v>
      </c>
    </row>
    <row r="33" spans="2:19" ht="63.75" x14ac:dyDescent="0.25">
      <c r="B33" s="154"/>
      <c r="C33" s="148"/>
      <c r="D33" s="26" t="s">
        <v>28</v>
      </c>
      <c r="E33" s="3" t="s">
        <v>76</v>
      </c>
      <c r="F33" s="3"/>
      <c r="G33" s="24">
        <f>SUM(H33:Q33)</f>
        <v>301403.90000000002</v>
      </c>
      <c r="H33" s="29"/>
      <c r="I33" s="29"/>
      <c r="J33" s="29">
        <v>50000</v>
      </c>
      <c r="K33" s="29">
        <v>100000</v>
      </c>
      <c r="L33" s="30">
        <v>39203.699999999997</v>
      </c>
      <c r="M33" s="29">
        <f>29000</f>
        <v>29000</v>
      </c>
      <c r="N33" s="30">
        <v>83200.2</v>
      </c>
      <c r="O33" s="29"/>
      <c r="P33" s="29"/>
      <c r="Q33" s="29"/>
      <c r="R33" s="139"/>
      <c r="S33" s="133"/>
    </row>
    <row r="34" spans="2:19" ht="66" customHeight="1" x14ac:dyDescent="0.25">
      <c r="B34" s="154"/>
      <c r="C34" s="148"/>
      <c r="D34" s="26" t="s">
        <v>21</v>
      </c>
      <c r="E34" s="28"/>
      <c r="F34" s="3"/>
      <c r="G34" s="24">
        <f t="shared" ref="G34:G36" si="26">SUM(H34:Q34)</f>
        <v>0</v>
      </c>
      <c r="H34" s="29"/>
      <c r="I34" s="29"/>
      <c r="J34" s="29"/>
      <c r="K34" s="29"/>
      <c r="L34" s="30"/>
      <c r="M34" s="29"/>
      <c r="N34" s="30"/>
      <c r="O34" s="29"/>
      <c r="P34" s="29"/>
      <c r="Q34" s="29"/>
      <c r="R34" s="139"/>
      <c r="S34" s="133"/>
    </row>
    <row r="35" spans="2:19" ht="38.25" x14ac:dyDescent="0.25">
      <c r="B35" s="154"/>
      <c r="C35" s="148"/>
      <c r="D35" s="26" t="s">
        <v>22</v>
      </c>
      <c r="E35" s="3" t="s">
        <v>76</v>
      </c>
      <c r="F35" s="3"/>
      <c r="G35" s="24">
        <f t="shared" si="26"/>
        <v>347887</v>
      </c>
      <c r="H35" s="29"/>
      <c r="I35" s="29"/>
      <c r="J35" s="29"/>
      <c r="K35" s="29"/>
      <c r="L35" s="30">
        <v>70000</v>
      </c>
      <c r="M35" s="29">
        <v>66150</v>
      </c>
      <c r="N35" s="30">
        <v>211737</v>
      </c>
      <c r="O35" s="29"/>
      <c r="P35" s="29"/>
      <c r="Q35" s="29"/>
      <c r="R35" s="139"/>
      <c r="S35" s="133"/>
    </row>
    <row r="36" spans="2:19" ht="51" x14ac:dyDescent="0.25">
      <c r="B36" s="154"/>
      <c r="C36" s="148"/>
      <c r="D36" s="26" t="s">
        <v>24</v>
      </c>
      <c r="E36" s="3" t="s">
        <v>76</v>
      </c>
      <c r="F36" s="3"/>
      <c r="G36" s="24">
        <f t="shared" si="26"/>
        <v>358421.9</v>
      </c>
      <c r="H36" s="29"/>
      <c r="I36" s="29"/>
      <c r="J36" s="29"/>
      <c r="K36" s="29">
        <v>70000</v>
      </c>
      <c r="L36" s="30">
        <v>80320</v>
      </c>
      <c r="M36" s="29">
        <v>70000</v>
      </c>
      <c r="N36" s="30">
        <v>138101.9</v>
      </c>
      <c r="O36" s="29"/>
      <c r="P36" s="29"/>
      <c r="Q36" s="29"/>
      <c r="R36" s="139"/>
      <c r="S36" s="133"/>
    </row>
    <row r="37" spans="2:19" ht="19.5" customHeight="1" x14ac:dyDescent="0.25">
      <c r="B37" s="155"/>
      <c r="C37" s="149"/>
      <c r="D37" s="26" t="s">
        <v>37</v>
      </c>
      <c r="E37" s="28"/>
      <c r="F37" s="3"/>
      <c r="G37" s="24">
        <f>SUM(H37:Q37)</f>
        <v>0</v>
      </c>
      <c r="H37" s="29"/>
      <c r="I37" s="29"/>
      <c r="J37" s="29"/>
      <c r="K37" s="29"/>
      <c r="L37" s="30"/>
      <c r="M37" s="29"/>
      <c r="N37" s="30"/>
      <c r="O37" s="29"/>
      <c r="P37" s="29"/>
      <c r="Q37" s="29"/>
      <c r="R37" s="140"/>
      <c r="S37" s="134"/>
    </row>
    <row r="38" spans="2:19" ht="27.75" customHeight="1" x14ac:dyDescent="0.25">
      <c r="B38" s="153" t="s">
        <v>29</v>
      </c>
      <c r="C38" s="147" t="s">
        <v>84</v>
      </c>
      <c r="D38" s="23" t="s">
        <v>17</v>
      </c>
      <c r="E38" s="28"/>
      <c r="F38" s="55">
        <f>SUM(F39:F43)</f>
        <v>0</v>
      </c>
      <c r="G38" s="24">
        <f>SUM(H38:Q38)</f>
        <v>63294.579999999994</v>
      </c>
      <c r="H38" s="24">
        <f>SUM(H39:H43)</f>
        <v>0</v>
      </c>
      <c r="I38" s="24">
        <f t="shared" ref="I38" si="27">SUM(I39:I43)</f>
        <v>0</v>
      </c>
      <c r="J38" s="24">
        <f>SUM(J39:J43)</f>
        <v>0</v>
      </c>
      <c r="K38" s="24">
        <f>SUM(K39:K43)</f>
        <v>0</v>
      </c>
      <c r="L38" s="25">
        <f t="shared" ref="L38" si="28">SUM(L39:L43)</f>
        <v>303.60000000000002</v>
      </c>
      <c r="M38" s="24">
        <f t="shared" ref="M38" si="29">SUM(M39:M43)</f>
        <v>28356.400000000001</v>
      </c>
      <c r="N38" s="25">
        <f t="shared" ref="N38" si="30">SUM(N39:N43)</f>
        <v>34613.979999999996</v>
      </c>
      <c r="O38" s="24">
        <f>SUM(O39:O43)</f>
        <v>20.6</v>
      </c>
      <c r="P38" s="24">
        <f>SUM(P39:P43)</f>
        <v>0</v>
      </c>
      <c r="Q38" s="24">
        <f>SUM(Q39:Q43)</f>
        <v>0</v>
      </c>
      <c r="R38" s="138" t="s">
        <v>73</v>
      </c>
      <c r="S38" s="132" t="s">
        <v>74</v>
      </c>
    </row>
    <row r="39" spans="2:19" ht="63.75" x14ac:dyDescent="0.25">
      <c r="B39" s="154"/>
      <c r="C39" s="148"/>
      <c r="D39" s="26" t="s">
        <v>28</v>
      </c>
      <c r="E39" s="3" t="s">
        <v>98</v>
      </c>
      <c r="F39" s="3"/>
      <c r="G39" s="24">
        <f t="shared" ref="G39:G42" si="31">SUM(H39:Q39)</f>
        <v>63294.579999999994</v>
      </c>
      <c r="H39" s="3"/>
      <c r="I39" s="3"/>
      <c r="J39" s="3"/>
      <c r="K39" s="3"/>
      <c r="L39" s="30">
        <f>L45+L51+L57+L63</f>
        <v>303.60000000000002</v>
      </c>
      <c r="M39" s="30">
        <f>M45+M51+M57+M63</f>
        <v>28356.400000000001</v>
      </c>
      <c r="N39" s="30">
        <f>N45+N51+N57+N63</f>
        <v>34613.979999999996</v>
      </c>
      <c r="O39" s="30">
        <f>O45+O51+O57+O63</f>
        <v>20.6</v>
      </c>
      <c r="P39" s="3"/>
      <c r="Q39" s="3"/>
      <c r="R39" s="139"/>
      <c r="S39" s="133"/>
    </row>
    <row r="40" spans="2:19" ht="65.25" customHeight="1" x14ac:dyDescent="0.25">
      <c r="B40" s="154"/>
      <c r="C40" s="148"/>
      <c r="D40" s="26" t="s">
        <v>21</v>
      </c>
      <c r="E40" s="28"/>
      <c r="F40" s="3"/>
      <c r="G40" s="24">
        <f t="shared" si="31"/>
        <v>0</v>
      </c>
      <c r="H40" s="3"/>
      <c r="I40" s="3"/>
      <c r="J40" s="3"/>
      <c r="K40" s="3"/>
      <c r="L40" s="4"/>
      <c r="M40" s="3"/>
      <c r="N40" s="4"/>
      <c r="O40" s="3"/>
      <c r="P40" s="3"/>
      <c r="Q40" s="3"/>
      <c r="R40" s="139"/>
      <c r="S40" s="133"/>
    </row>
    <row r="41" spans="2:19" ht="38.25" x14ac:dyDescent="0.25">
      <c r="B41" s="154"/>
      <c r="C41" s="148"/>
      <c r="D41" s="26" t="s">
        <v>22</v>
      </c>
      <c r="E41" s="28"/>
      <c r="F41" s="3"/>
      <c r="G41" s="24">
        <f t="shared" si="31"/>
        <v>0</v>
      </c>
      <c r="H41" s="3"/>
      <c r="I41" s="3"/>
      <c r="J41" s="3"/>
      <c r="K41" s="3"/>
      <c r="L41" s="4"/>
      <c r="M41" s="3"/>
      <c r="N41" s="4"/>
      <c r="O41" s="3"/>
      <c r="P41" s="3"/>
      <c r="Q41" s="3"/>
      <c r="R41" s="139"/>
      <c r="S41" s="133"/>
    </row>
    <row r="42" spans="2:19" ht="51" x14ac:dyDescent="0.25">
      <c r="B42" s="154"/>
      <c r="C42" s="148"/>
      <c r="D42" s="26" t="s">
        <v>24</v>
      </c>
      <c r="E42" s="28"/>
      <c r="F42" s="3"/>
      <c r="G42" s="24">
        <f t="shared" si="31"/>
        <v>0</v>
      </c>
      <c r="H42" s="3"/>
      <c r="I42" s="3"/>
      <c r="J42" s="3"/>
      <c r="K42" s="3"/>
      <c r="L42" s="4"/>
      <c r="M42" s="3"/>
      <c r="N42" s="4"/>
      <c r="O42" s="3"/>
      <c r="P42" s="3"/>
      <c r="Q42" s="3"/>
      <c r="R42" s="139"/>
      <c r="S42" s="133"/>
    </row>
    <row r="43" spans="2:19" ht="20.25" customHeight="1" x14ac:dyDescent="0.25">
      <c r="B43" s="155"/>
      <c r="C43" s="149"/>
      <c r="D43" s="26" t="s">
        <v>37</v>
      </c>
      <c r="E43" s="28"/>
      <c r="F43" s="3"/>
      <c r="G43" s="24">
        <f>SUM(H43:Q43)</f>
        <v>0</v>
      </c>
      <c r="H43" s="3"/>
      <c r="I43" s="3"/>
      <c r="J43" s="3"/>
      <c r="K43" s="3"/>
      <c r="L43" s="4"/>
      <c r="M43" s="3"/>
      <c r="N43" s="4"/>
      <c r="O43" s="3"/>
      <c r="P43" s="3"/>
      <c r="Q43" s="3"/>
      <c r="R43" s="140"/>
      <c r="S43" s="134"/>
    </row>
    <row r="44" spans="2:19" x14ac:dyDescent="0.25">
      <c r="B44" s="153" t="s">
        <v>85</v>
      </c>
      <c r="C44" s="147" t="s">
        <v>86</v>
      </c>
      <c r="D44" s="23" t="s">
        <v>17</v>
      </c>
      <c r="E44" s="28"/>
      <c r="F44" s="55">
        <f>SUM(F45:F49)</f>
        <v>0</v>
      </c>
      <c r="G44" s="24">
        <f>SUM(H44:Q44)</f>
        <v>15612</v>
      </c>
      <c r="H44" s="24">
        <f>SUM(H45:H49)</f>
        <v>0</v>
      </c>
      <c r="I44" s="24">
        <f t="shared" ref="I44" si="32">SUM(I45:I49)</f>
        <v>0</v>
      </c>
      <c r="J44" s="24">
        <f>SUM(J45:J49)</f>
        <v>0</v>
      </c>
      <c r="K44" s="24">
        <f>SUM(K45:K49)</f>
        <v>0</v>
      </c>
      <c r="L44" s="25">
        <f t="shared" ref="L44:N44" si="33">SUM(L45:L49)</f>
        <v>0</v>
      </c>
      <c r="M44" s="24">
        <f t="shared" si="33"/>
        <v>2048</v>
      </c>
      <c r="N44" s="25">
        <f t="shared" si="33"/>
        <v>13564</v>
      </c>
      <c r="O44" s="24">
        <f>SUM(O45:O49)</f>
        <v>0</v>
      </c>
      <c r="P44" s="24">
        <f>SUM(P45:P49)</f>
        <v>0</v>
      </c>
      <c r="Q44" s="24">
        <f>SUM(Q45:Q49)</f>
        <v>0</v>
      </c>
      <c r="R44" s="138" t="s">
        <v>73</v>
      </c>
      <c r="S44" s="132" t="s">
        <v>74</v>
      </c>
    </row>
    <row r="45" spans="2:19" ht="63.75" x14ac:dyDescent="0.25">
      <c r="B45" s="154"/>
      <c r="C45" s="148"/>
      <c r="D45" s="26" t="s">
        <v>28</v>
      </c>
      <c r="E45" s="3" t="s">
        <v>97</v>
      </c>
      <c r="F45" s="3"/>
      <c r="G45" s="24">
        <f>SUM(H45:Q45)</f>
        <v>15612</v>
      </c>
      <c r="H45" s="3"/>
      <c r="I45" s="3"/>
      <c r="J45" s="3"/>
      <c r="K45" s="3"/>
      <c r="L45" s="4"/>
      <c r="M45" s="29">
        <v>2048</v>
      </c>
      <c r="N45" s="30">
        <v>13564</v>
      </c>
      <c r="O45" s="3"/>
      <c r="P45" s="3"/>
      <c r="Q45" s="3"/>
      <c r="R45" s="139"/>
      <c r="S45" s="133"/>
    </row>
    <row r="46" spans="2:19" ht="63.75" x14ac:dyDescent="0.25">
      <c r="B46" s="154"/>
      <c r="C46" s="148"/>
      <c r="D46" s="26" t="s">
        <v>21</v>
      </c>
      <c r="E46" s="28"/>
      <c r="F46" s="3"/>
      <c r="G46" s="24">
        <f t="shared" ref="G46:G48" si="34">SUM(H46:Q46)</f>
        <v>0</v>
      </c>
      <c r="H46" s="3"/>
      <c r="I46" s="3"/>
      <c r="J46" s="3"/>
      <c r="K46" s="3"/>
      <c r="L46" s="4"/>
      <c r="M46" s="3"/>
      <c r="N46" s="4"/>
      <c r="O46" s="3"/>
      <c r="P46" s="3"/>
      <c r="Q46" s="3"/>
      <c r="R46" s="139"/>
      <c r="S46" s="133"/>
    </row>
    <row r="47" spans="2:19" ht="38.25" x14ac:dyDescent="0.25">
      <c r="B47" s="154"/>
      <c r="C47" s="148"/>
      <c r="D47" s="26" t="s">
        <v>22</v>
      </c>
      <c r="E47" s="28"/>
      <c r="F47" s="3"/>
      <c r="G47" s="24">
        <f t="shared" si="34"/>
        <v>0</v>
      </c>
      <c r="H47" s="3"/>
      <c r="I47" s="3"/>
      <c r="J47" s="3"/>
      <c r="K47" s="3"/>
      <c r="L47" s="4"/>
      <c r="M47" s="3"/>
      <c r="N47" s="4"/>
      <c r="O47" s="3"/>
      <c r="P47" s="3"/>
      <c r="Q47" s="3"/>
      <c r="R47" s="139"/>
      <c r="S47" s="133"/>
    </row>
    <row r="48" spans="2:19" ht="51" x14ac:dyDescent="0.25">
      <c r="B48" s="154"/>
      <c r="C48" s="148"/>
      <c r="D48" s="26" t="s">
        <v>24</v>
      </c>
      <c r="E48" s="28"/>
      <c r="F48" s="3"/>
      <c r="G48" s="24">
        <f t="shared" si="34"/>
        <v>0</v>
      </c>
      <c r="H48" s="3"/>
      <c r="I48" s="3"/>
      <c r="J48" s="3"/>
      <c r="K48" s="3"/>
      <c r="L48" s="4"/>
      <c r="M48" s="3"/>
      <c r="N48" s="4"/>
      <c r="O48" s="3"/>
      <c r="P48" s="3"/>
      <c r="Q48" s="3"/>
      <c r="R48" s="139"/>
      <c r="S48" s="133"/>
    </row>
    <row r="49" spans="2:19" ht="25.5" x14ac:dyDescent="0.25">
      <c r="B49" s="155"/>
      <c r="C49" s="149"/>
      <c r="D49" s="26" t="s">
        <v>37</v>
      </c>
      <c r="E49" s="28"/>
      <c r="F49" s="3"/>
      <c r="G49" s="24">
        <f>SUM(H49:Q49)</f>
        <v>0</v>
      </c>
      <c r="H49" s="3"/>
      <c r="I49" s="3"/>
      <c r="J49" s="3"/>
      <c r="K49" s="3"/>
      <c r="L49" s="4"/>
      <c r="M49" s="3"/>
      <c r="N49" s="4"/>
      <c r="O49" s="3"/>
      <c r="P49" s="3"/>
      <c r="Q49" s="3"/>
      <c r="R49" s="140"/>
      <c r="S49" s="134"/>
    </row>
    <row r="50" spans="2:19" x14ac:dyDescent="0.25">
      <c r="B50" s="153" t="s">
        <v>87</v>
      </c>
      <c r="C50" s="147" t="s">
        <v>88</v>
      </c>
      <c r="D50" s="23" t="s">
        <v>17</v>
      </c>
      <c r="E50" s="28"/>
      <c r="F50" s="55">
        <f>SUM(F51:F55)</f>
        <v>0</v>
      </c>
      <c r="G50" s="24">
        <f t="shared" ref="G50:G54" si="35">SUM(H50:Q50)</f>
        <v>16443.199999999997</v>
      </c>
      <c r="H50" s="24">
        <f>SUM(H51:H55)</f>
        <v>0</v>
      </c>
      <c r="I50" s="24">
        <f t="shared" ref="I50" si="36">SUM(I51:I55)</f>
        <v>0</v>
      </c>
      <c r="J50" s="24">
        <f>SUM(J51:J55)</f>
        <v>0</v>
      </c>
      <c r="K50" s="24">
        <f>SUM(K51:K55)</f>
        <v>0</v>
      </c>
      <c r="L50" s="25">
        <f t="shared" ref="L50:N50" si="37">SUM(L51:L55)</f>
        <v>0</v>
      </c>
      <c r="M50" s="24">
        <f t="shared" si="37"/>
        <v>2304</v>
      </c>
      <c r="N50" s="25">
        <f t="shared" si="37"/>
        <v>14118.6</v>
      </c>
      <c r="O50" s="24">
        <f>SUM(O51:O55)</f>
        <v>20.6</v>
      </c>
      <c r="P50" s="24">
        <f>SUM(P51:P55)</f>
        <v>0</v>
      </c>
      <c r="Q50" s="24">
        <f>SUM(Q51:Q55)</f>
        <v>0</v>
      </c>
      <c r="R50" s="138" t="s">
        <v>73</v>
      </c>
      <c r="S50" s="132" t="s">
        <v>74</v>
      </c>
    </row>
    <row r="51" spans="2:19" ht="63.75" x14ac:dyDescent="0.25">
      <c r="B51" s="154"/>
      <c r="C51" s="148"/>
      <c r="D51" s="26" t="s">
        <v>28</v>
      </c>
      <c r="E51" s="3" t="s">
        <v>97</v>
      </c>
      <c r="F51" s="3"/>
      <c r="G51" s="24">
        <f t="shared" si="35"/>
        <v>16443.199999999997</v>
      </c>
      <c r="H51" s="3"/>
      <c r="I51" s="3"/>
      <c r="J51" s="3"/>
      <c r="K51" s="3"/>
      <c r="L51" s="4"/>
      <c r="M51" s="29">
        <v>2304</v>
      </c>
      <c r="N51" s="30">
        <v>14118.6</v>
      </c>
      <c r="O51" s="3">
        <v>20.6</v>
      </c>
      <c r="P51" s="3"/>
      <c r="Q51" s="3"/>
      <c r="R51" s="139"/>
      <c r="S51" s="133"/>
    </row>
    <row r="52" spans="2:19" ht="63.75" x14ac:dyDescent="0.25">
      <c r="B52" s="154"/>
      <c r="C52" s="148"/>
      <c r="D52" s="26" t="s">
        <v>21</v>
      </c>
      <c r="E52" s="28"/>
      <c r="F52" s="3"/>
      <c r="G52" s="24">
        <f t="shared" si="35"/>
        <v>0</v>
      </c>
      <c r="H52" s="3"/>
      <c r="I52" s="3"/>
      <c r="J52" s="3"/>
      <c r="K52" s="3"/>
      <c r="L52" s="4"/>
      <c r="M52" s="3"/>
      <c r="N52" s="4"/>
      <c r="O52" s="3"/>
      <c r="P52" s="3"/>
      <c r="Q52" s="3"/>
      <c r="R52" s="139"/>
      <c r="S52" s="133"/>
    </row>
    <row r="53" spans="2:19" ht="38.25" x14ac:dyDescent="0.25">
      <c r="B53" s="154"/>
      <c r="C53" s="148"/>
      <c r="D53" s="26" t="s">
        <v>22</v>
      </c>
      <c r="E53" s="28"/>
      <c r="F53" s="3"/>
      <c r="G53" s="24">
        <f t="shared" si="35"/>
        <v>0</v>
      </c>
      <c r="H53" s="3"/>
      <c r="I53" s="3"/>
      <c r="J53" s="3"/>
      <c r="K53" s="3"/>
      <c r="L53" s="4"/>
      <c r="M53" s="3"/>
      <c r="N53" s="4"/>
      <c r="O53" s="3"/>
      <c r="P53" s="3"/>
      <c r="Q53" s="3"/>
      <c r="R53" s="139"/>
      <c r="S53" s="133"/>
    </row>
    <row r="54" spans="2:19" ht="51" x14ac:dyDescent="0.25">
      <c r="B54" s="154"/>
      <c r="C54" s="148"/>
      <c r="D54" s="26" t="s">
        <v>24</v>
      </c>
      <c r="E54" s="28"/>
      <c r="F54" s="3"/>
      <c r="G54" s="24">
        <f t="shared" si="35"/>
        <v>0</v>
      </c>
      <c r="H54" s="3"/>
      <c r="I54" s="3"/>
      <c r="J54" s="3"/>
      <c r="K54" s="3"/>
      <c r="L54" s="4"/>
      <c r="M54" s="3"/>
      <c r="N54" s="4"/>
      <c r="O54" s="3"/>
      <c r="P54" s="3"/>
      <c r="Q54" s="3"/>
      <c r="R54" s="139"/>
      <c r="S54" s="133"/>
    </row>
    <row r="55" spans="2:19" ht="25.5" x14ac:dyDescent="0.25">
      <c r="B55" s="155"/>
      <c r="C55" s="149"/>
      <c r="D55" s="26" t="s">
        <v>37</v>
      </c>
      <c r="E55" s="28"/>
      <c r="F55" s="3"/>
      <c r="G55" s="24">
        <f>SUM(H55:Q55)</f>
        <v>0</v>
      </c>
      <c r="H55" s="3"/>
      <c r="I55" s="3"/>
      <c r="J55" s="3"/>
      <c r="K55" s="3"/>
      <c r="L55" s="4"/>
      <c r="M55" s="3"/>
      <c r="N55" s="4"/>
      <c r="O55" s="3"/>
      <c r="P55" s="3"/>
      <c r="Q55" s="3"/>
      <c r="R55" s="140"/>
      <c r="S55" s="134"/>
    </row>
    <row r="56" spans="2:19" x14ac:dyDescent="0.25">
      <c r="B56" s="153" t="s">
        <v>90</v>
      </c>
      <c r="C56" s="147" t="s">
        <v>89</v>
      </c>
      <c r="D56" s="23" t="s">
        <v>17</v>
      </c>
      <c r="E56" s="28"/>
      <c r="F56" s="55">
        <f>SUM(F57:F61)</f>
        <v>0</v>
      </c>
      <c r="G56" s="24">
        <f>SUM(H56:Q56)</f>
        <v>3863.9</v>
      </c>
      <c r="H56" s="24">
        <f>SUM(H57:H61)</f>
        <v>0</v>
      </c>
      <c r="I56" s="24">
        <f t="shared" ref="I56" si="38">SUM(I57:I61)</f>
        <v>0</v>
      </c>
      <c r="J56" s="24">
        <f>SUM(J57:J61)</f>
        <v>0</v>
      </c>
      <c r="K56" s="24">
        <f>SUM(K57:K61)</f>
        <v>0</v>
      </c>
      <c r="L56" s="25">
        <f t="shared" ref="L56:N56" si="39">SUM(L57:L61)</f>
        <v>0</v>
      </c>
      <c r="M56" s="24">
        <f t="shared" si="39"/>
        <v>3665.5</v>
      </c>
      <c r="N56" s="25">
        <f t="shared" si="39"/>
        <v>198.4</v>
      </c>
      <c r="O56" s="24">
        <f>SUM(O57:O61)</f>
        <v>0</v>
      </c>
      <c r="P56" s="24">
        <f>SUM(P57:P61)</f>
        <v>0</v>
      </c>
      <c r="Q56" s="24">
        <f>SUM(Q57:Q61)</f>
        <v>0</v>
      </c>
      <c r="R56" s="138" t="s">
        <v>73</v>
      </c>
      <c r="S56" s="132" t="s">
        <v>74</v>
      </c>
    </row>
    <row r="57" spans="2:19" ht="63.75" x14ac:dyDescent="0.25">
      <c r="B57" s="154"/>
      <c r="C57" s="148"/>
      <c r="D57" s="26" t="s">
        <v>28</v>
      </c>
      <c r="E57" s="3" t="s">
        <v>97</v>
      </c>
      <c r="F57" s="3"/>
      <c r="G57" s="24">
        <f t="shared" ref="G57:G60" si="40">SUM(H57:Q57)</f>
        <v>3863.9</v>
      </c>
      <c r="H57" s="3"/>
      <c r="I57" s="3"/>
      <c r="J57" s="3"/>
      <c r="K57" s="3"/>
      <c r="L57" s="4"/>
      <c r="M57" s="3">
        <v>3665.5</v>
      </c>
      <c r="N57" s="4">
        <v>198.4</v>
      </c>
      <c r="O57" s="3"/>
      <c r="P57" s="3"/>
      <c r="Q57" s="3"/>
      <c r="R57" s="139"/>
      <c r="S57" s="133"/>
    </row>
    <row r="58" spans="2:19" ht="63.75" x14ac:dyDescent="0.25">
      <c r="B58" s="154"/>
      <c r="C58" s="148"/>
      <c r="D58" s="26" t="s">
        <v>21</v>
      </c>
      <c r="E58" s="28"/>
      <c r="F58" s="3"/>
      <c r="G58" s="24">
        <f t="shared" si="40"/>
        <v>0</v>
      </c>
      <c r="H58" s="3"/>
      <c r="I58" s="3"/>
      <c r="J58" s="3"/>
      <c r="K58" s="3"/>
      <c r="L58" s="4"/>
      <c r="M58" s="3"/>
      <c r="N58" s="4"/>
      <c r="O58" s="3"/>
      <c r="P58" s="3"/>
      <c r="Q58" s="3"/>
      <c r="R58" s="139"/>
      <c r="S58" s="133"/>
    </row>
    <row r="59" spans="2:19" ht="38.25" x14ac:dyDescent="0.25">
      <c r="B59" s="154"/>
      <c r="C59" s="148"/>
      <c r="D59" s="26" t="s">
        <v>22</v>
      </c>
      <c r="E59" s="28"/>
      <c r="F59" s="3"/>
      <c r="G59" s="24">
        <f t="shared" si="40"/>
        <v>0</v>
      </c>
      <c r="H59" s="3"/>
      <c r="I59" s="3"/>
      <c r="J59" s="3"/>
      <c r="K59" s="3"/>
      <c r="L59" s="4"/>
      <c r="M59" s="3"/>
      <c r="N59" s="4"/>
      <c r="O59" s="3"/>
      <c r="P59" s="3"/>
      <c r="Q59" s="3"/>
      <c r="R59" s="139"/>
      <c r="S59" s="133"/>
    </row>
    <row r="60" spans="2:19" ht="51" x14ac:dyDescent="0.25">
      <c r="B60" s="154"/>
      <c r="C60" s="148"/>
      <c r="D60" s="26" t="s">
        <v>24</v>
      </c>
      <c r="E60" s="28"/>
      <c r="F60" s="3"/>
      <c r="G60" s="24">
        <f t="shared" si="40"/>
        <v>0</v>
      </c>
      <c r="H60" s="3"/>
      <c r="I60" s="3"/>
      <c r="J60" s="3"/>
      <c r="K60" s="3"/>
      <c r="L60" s="4"/>
      <c r="M60" s="3"/>
      <c r="N60" s="4"/>
      <c r="O60" s="3"/>
      <c r="P60" s="3"/>
      <c r="Q60" s="3"/>
      <c r="R60" s="139"/>
      <c r="S60" s="133"/>
    </row>
    <row r="61" spans="2:19" ht="25.5" x14ac:dyDescent="0.25">
      <c r="B61" s="155"/>
      <c r="C61" s="149"/>
      <c r="D61" s="26" t="s">
        <v>37</v>
      </c>
      <c r="E61" s="28"/>
      <c r="F61" s="3"/>
      <c r="G61" s="24">
        <f>SUM(H61:Q61)</f>
        <v>0</v>
      </c>
      <c r="H61" s="3"/>
      <c r="I61" s="3"/>
      <c r="J61" s="3"/>
      <c r="K61" s="3"/>
      <c r="L61" s="4"/>
      <c r="M61" s="3"/>
      <c r="N61" s="4"/>
      <c r="O61" s="3"/>
      <c r="P61" s="3"/>
      <c r="Q61" s="3"/>
      <c r="R61" s="140"/>
      <c r="S61" s="134"/>
    </row>
    <row r="62" spans="2:19" x14ac:dyDescent="0.25">
      <c r="B62" s="153" t="s">
        <v>91</v>
      </c>
      <c r="C62" s="147" t="s">
        <v>92</v>
      </c>
      <c r="D62" s="23" t="s">
        <v>17</v>
      </c>
      <c r="E62" s="28"/>
      <c r="F62" s="55">
        <f>SUM(F63:F67)</f>
        <v>0</v>
      </c>
      <c r="G62" s="24">
        <f t="shared" ref="G62:G66" si="41">SUM(H62:Q62)</f>
        <v>27375.48</v>
      </c>
      <c r="H62" s="24">
        <f>SUM(H63:H67)</f>
        <v>0</v>
      </c>
      <c r="I62" s="24">
        <f t="shared" ref="I62" si="42">SUM(I63:I67)</f>
        <v>0</v>
      </c>
      <c r="J62" s="24">
        <f>SUM(J63:J67)</f>
        <v>0</v>
      </c>
      <c r="K62" s="24">
        <f>SUM(K63:K67)</f>
        <v>0</v>
      </c>
      <c r="L62" s="25">
        <f t="shared" ref="L62:N62" si="43">SUM(L63:L67)</f>
        <v>303.60000000000002</v>
      </c>
      <c r="M62" s="24">
        <f t="shared" si="43"/>
        <v>20338.900000000001</v>
      </c>
      <c r="N62" s="25">
        <f t="shared" si="43"/>
        <v>6732.98</v>
      </c>
      <c r="O62" s="24">
        <f>SUM(O63:O67)</f>
        <v>0</v>
      </c>
      <c r="P62" s="24">
        <f>SUM(P63:P67)</f>
        <v>0</v>
      </c>
      <c r="Q62" s="24">
        <f>SUM(Q63:Q67)</f>
        <v>0</v>
      </c>
      <c r="R62" s="138" t="s">
        <v>73</v>
      </c>
      <c r="S62" s="132" t="s">
        <v>74</v>
      </c>
    </row>
    <row r="63" spans="2:19" ht="63.75" x14ac:dyDescent="0.25">
      <c r="B63" s="154"/>
      <c r="C63" s="148"/>
      <c r="D63" s="26" t="s">
        <v>28</v>
      </c>
      <c r="E63" s="3" t="s">
        <v>98</v>
      </c>
      <c r="F63" s="3"/>
      <c r="G63" s="24">
        <f t="shared" si="41"/>
        <v>27375.48</v>
      </c>
      <c r="H63" s="3"/>
      <c r="I63" s="3"/>
      <c r="J63" s="3"/>
      <c r="K63" s="3"/>
      <c r="L63" s="4">
        <v>303.60000000000002</v>
      </c>
      <c r="M63" s="3">
        <v>20338.900000000001</v>
      </c>
      <c r="N63" s="30">
        <v>6732.98</v>
      </c>
      <c r="O63" s="3"/>
      <c r="P63" s="3"/>
      <c r="Q63" s="3"/>
      <c r="R63" s="139"/>
      <c r="S63" s="133"/>
    </row>
    <row r="64" spans="2:19" ht="63.75" x14ac:dyDescent="0.25">
      <c r="B64" s="154"/>
      <c r="C64" s="148"/>
      <c r="D64" s="26" t="s">
        <v>21</v>
      </c>
      <c r="E64" s="28"/>
      <c r="F64" s="3"/>
      <c r="G64" s="24">
        <f t="shared" si="41"/>
        <v>0</v>
      </c>
      <c r="H64" s="3"/>
      <c r="I64" s="3"/>
      <c r="J64" s="3"/>
      <c r="K64" s="3"/>
      <c r="L64" s="4"/>
      <c r="M64" s="3"/>
      <c r="N64" s="4"/>
      <c r="O64" s="3"/>
      <c r="P64" s="3"/>
      <c r="Q64" s="3"/>
      <c r="R64" s="139"/>
      <c r="S64" s="133"/>
    </row>
    <row r="65" spans="2:19" ht="38.25" x14ac:dyDescent="0.25">
      <c r="B65" s="154"/>
      <c r="C65" s="148"/>
      <c r="D65" s="26" t="s">
        <v>22</v>
      </c>
      <c r="E65" s="28"/>
      <c r="F65" s="3"/>
      <c r="G65" s="24">
        <f t="shared" si="41"/>
        <v>0</v>
      </c>
      <c r="H65" s="3"/>
      <c r="I65" s="3"/>
      <c r="J65" s="3"/>
      <c r="K65" s="3"/>
      <c r="L65" s="4"/>
      <c r="M65" s="3"/>
      <c r="N65" s="4"/>
      <c r="O65" s="3"/>
      <c r="P65" s="3"/>
      <c r="Q65" s="3"/>
      <c r="R65" s="139"/>
      <c r="S65" s="133"/>
    </row>
    <row r="66" spans="2:19" ht="51" x14ac:dyDescent="0.25">
      <c r="B66" s="154"/>
      <c r="C66" s="148"/>
      <c r="D66" s="26" t="s">
        <v>24</v>
      </c>
      <c r="E66" s="28"/>
      <c r="F66" s="3"/>
      <c r="G66" s="24">
        <f t="shared" si="41"/>
        <v>0</v>
      </c>
      <c r="H66" s="3"/>
      <c r="I66" s="3"/>
      <c r="J66" s="3"/>
      <c r="K66" s="3"/>
      <c r="L66" s="4"/>
      <c r="M66" s="3"/>
      <c r="N66" s="4"/>
      <c r="O66" s="3"/>
      <c r="P66" s="3"/>
      <c r="Q66" s="3"/>
      <c r="R66" s="139"/>
      <c r="S66" s="133"/>
    </row>
    <row r="67" spans="2:19" ht="25.5" x14ac:dyDescent="0.25">
      <c r="B67" s="155"/>
      <c r="C67" s="149"/>
      <c r="D67" s="26" t="s">
        <v>37</v>
      </c>
      <c r="E67" s="28"/>
      <c r="F67" s="3"/>
      <c r="G67" s="24">
        <f>SUM(H67:Q67)</f>
        <v>0</v>
      </c>
      <c r="H67" s="3"/>
      <c r="I67" s="3"/>
      <c r="J67" s="3"/>
      <c r="K67" s="3"/>
      <c r="L67" s="4"/>
      <c r="M67" s="3"/>
      <c r="N67" s="4"/>
      <c r="O67" s="3"/>
      <c r="P67" s="3"/>
      <c r="Q67" s="3"/>
      <c r="R67" s="140"/>
      <c r="S67" s="134"/>
    </row>
    <row r="68" spans="2:19" ht="26.25" customHeight="1" x14ac:dyDescent="0.25">
      <c r="B68" s="153" t="s">
        <v>30</v>
      </c>
      <c r="C68" s="147" t="s">
        <v>94</v>
      </c>
      <c r="D68" s="23" t="s">
        <v>17</v>
      </c>
      <c r="E68" s="3" t="s">
        <v>96</v>
      </c>
      <c r="F68" s="55">
        <f>SUM(F69:F73)</f>
        <v>0</v>
      </c>
      <c r="G68" s="24">
        <f t="shared" ref="G68:G72" si="44">SUM(H68:Q68)</f>
        <v>70927.899999999994</v>
      </c>
      <c r="H68" s="24">
        <f>SUM(H69:H73)</f>
        <v>24300</v>
      </c>
      <c r="I68" s="24">
        <f t="shared" ref="I68" si="45">SUM(I69:I73)</f>
        <v>11121.5</v>
      </c>
      <c r="J68" s="24">
        <f>SUM(J69:J73)</f>
        <v>11458.9</v>
      </c>
      <c r="K68" s="24">
        <f>SUM(K69:K73)</f>
        <v>24047.5</v>
      </c>
      <c r="L68" s="25">
        <f t="shared" ref="L68" si="46">SUM(L69:L73)</f>
        <v>0</v>
      </c>
      <c r="M68" s="24">
        <f t="shared" ref="M68" si="47">SUM(M69:M73)</f>
        <v>0</v>
      </c>
      <c r="N68" s="25">
        <f t="shared" ref="N68:Q68" si="48">SUM(N69:N73)</f>
        <v>0</v>
      </c>
      <c r="O68" s="24">
        <f t="shared" ref="O68" si="49">SUM(O69:O73)</f>
        <v>0</v>
      </c>
      <c r="P68" s="24">
        <f t="shared" si="48"/>
        <v>0</v>
      </c>
      <c r="Q68" s="24">
        <f t="shared" si="48"/>
        <v>0</v>
      </c>
      <c r="R68" s="138" t="s">
        <v>34</v>
      </c>
      <c r="S68" s="132" t="s">
        <v>95</v>
      </c>
    </row>
    <row r="69" spans="2:19" ht="63.75" x14ac:dyDescent="0.25">
      <c r="B69" s="154"/>
      <c r="C69" s="148"/>
      <c r="D69" s="26" t="s">
        <v>20</v>
      </c>
      <c r="E69" s="3" t="s">
        <v>96</v>
      </c>
      <c r="F69" s="3"/>
      <c r="G69" s="24">
        <f t="shared" si="44"/>
        <v>3192.9</v>
      </c>
      <c r="H69" s="29">
        <v>400</v>
      </c>
      <c r="I69" s="29">
        <v>286.5</v>
      </c>
      <c r="J69" s="29">
        <v>458.9</v>
      </c>
      <c r="K69" s="29">
        <v>2047.5</v>
      </c>
      <c r="L69" s="30"/>
      <c r="M69" s="29"/>
      <c r="N69" s="30"/>
      <c r="O69" s="29"/>
      <c r="P69" s="29"/>
      <c r="Q69" s="29"/>
      <c r="R69" s="139"/>
      <c r="S69" s="133"/>
    </row>
    <row r="70" spans="2:19" ht="64.5" customHeight="1" x14ac:dyDescent="0.25">
      <c r="B70" s="154"/>
      <c r="C70" s="148"/>
      <c r="D70" s="26" t="s">
        <v>21</v>
      </c>
      <c r="E70" s="28"/>
      <c r="F70" s="3"/>
      <c r="G70" s="24">
        <f t="shared" si="44"/>
        <v>0</v>
      </c>
      <c r="H70" s="29"/>
      <c r="I70" s="29"/>
      <c r="J70" s="29"/>
      <c r="K70" s="29"/>
      <c r="L70" s="30"/>
      <c r="M70" s="29"/>
      <c r="N70" s="30"/>
      <c r="O70" s="29"/>
      <c r="P70" s="29"/>
      <c r="Q70" s="29"/>
      <c r="R70" s="139"/>
      <c r="S70" s="133"/>
    </row>
    <row r="71" spans="2:19" ht="48" customHeight="1" x14ac:dyDescent="0.25">
      <c r="B71" s="154"/>
      <c r="C71" s="148"/>
      <c r="D71" s="26" t="s">
        <v>22</v>
      </c>
      <c r="E71" s="28"/>
      <c r="F71" s="3"/>
      <c r="G71" s="24">
        <f t="shared" si="44"/>
        <v>0</v>
      </c>
      <c r="H71" s="29"/>
      <c r="I71" s="29"/>
      <c r="J71" s="29"/>
      <c r="K71" s="29"/>
      <c r="L71" s="30"/>
      <c r="M71" s="29"/>
      <c r="N71" s="30"/>
      <c r="O71" s="29"/>
      <c r="P71" s="29"/>
      <c r="Q71" s="29"/>
      <c r="R71" s="139"/>
      <c r="S71" s="133"/>
    </row>
    <row r="72" spans="2:19" ht="51" customHeight="1" x14ac:dyDescent="0.25">
      <c r="B72" s="154"/>
      <c r="C72" s="148"/>
      <c r="D72" s="26" t="s">
        <v>24</v>
      </c>
      <c r="E72" s="3" t="s">
        <v>96</v>
      </c>
      <c r="F72" s="3"/>
      <c r="G72" s="24">
        <f t="shared" si="44"/>
        <v>67735</v>
      </c>
      <c r="H72" s="29">
        <v>23900</v>
      </c>
      <c r="I72" s="29">
        <v>10835</v>
      </c>
      <c r="J72" s="29">
        <v>11000</v>
      </c>
      <c r="K72" s="29">
        <v>22000</v>
      </c>
      <c r="L72" s="30"/>
      <c r="M72" s="29"/>
      <c r="N72" s="30"/>
      <c r="O72" s="29"/>
      <c r="P72" s="29"/>
      <c r="Q72" s="29"/>
      <c r="R72" s="139"/>
      <c r="S72" s="133"/>
    </row>
    <row r="73" spans="2:19" ht="23.25" customHeight="1" x14ac:dyDescent="0.25">
      <c r="B73" s="154"/>
      <c r="C73" s="148"/>
      <c r="D73" s="46" t="s">
        <v>37</v>
      </c>
      <c r="E73" s="47"/>
      <c r="F73" s="48"/>
      <c r="G73" s="24">
        <f>SUM(H73:Q73)</f>
        <v>0</v>
      </c>
      <c r="H73" s="49"/>
      <c r="I73" s="49"/>
      <c r="J73" s="49"/>
      <c r="K73" s="49"/>
      <c r="L73" s="50"/>
      <c r="M73" s="49"/>
      <c r="N73" s="50"/>
      <c r="O73" s="49"/>
      <c r="P73" s="49"/>
      <c r="Q73" s="49"/>
      <c r="R73" s="139"/>
      <c r="S73" s="133"/>
    </row>
    <row r="74" spans="2:19" x14ac:dyDescent="0.25">
      <c r="B74" s="153" t="s">
        <v>102</v>
      </c>
      <c r="C74" s="147" t="s">
        <v>104</v>
      </c>
      <c r="D74" s="23" t="s">
        <v>17</v>
      </c>
      <c r="E74" s="3" t="s">
        <v>103</v>
      </c>
      <c r="F74" s="29">
        <f>SUM(F75:F79)</f>
        <v>0</v>
      </c>
      <c r="G74" s="24">
        <f>SUM(H74:Q74)</f>
        <v>77039.399999999994</v>
      </c>
      <c r="H74" s="44">
        <f>SUM(H75:H79)</f>
        <v>0</v>
      </c>
      <c r="I74" s="44">
        <f t="shared" ref="I74" si="50">SUM(I75:I79)</f>
        <v>0</v>
      </c>
      <c r="J74" s="44">
        <f>SUM(J75:J79)</f>
        <v>0</v>
      </c>
      <c r="K74" s="44">
        <f>SUM(K75:K79)</f>
        <v>0</v>
      </c>
      <c r="L74" s="45">
        <f t="shared" ref="L74:Q74" si="51">SUM(L75:L79)</f>
        <v>0</v>
      </c>
      <c r="M74" s="44">
        <f t="shared" si="51"/>
        <v>0</v>
      </c>
      <c r="N74" s="45">
        <f t="shared" si="51"/>
        <v>77039.399999999994</v>
      </c>
      <c r="O74" s="44">
        <f t="shared" si="51"/>
        <v>0</v>
      </c>
      <c r="P74" s="44">
        <f t="shared" si="51"/>
        <v>0</v>
      </c>
      <c r="Q74" s="44">
        <f t="shared" si="51"/>
        <v>0</v>
      </c>
      <c r="R74" s="138" t="s">
        <v>34</v>
      </c>
      <c r="S74" s="132" t="s">
        <v>74</v>
      </c>
    </row>
    <row r="75" spans="2:19" ht="63.75" x14ac:dyDescent="0.25">
      <c r="B75" s="154"/>
      <c r="C75" s="148"/>
      <c r="D75" s="26" t="s">
        <v>20</v>
      </c>
      <c r="E75" s="3" t="s">
        <v>103</v>
      </c>
      <c r="F75" s="3"/>
      <c r="G75" s="24">
        <f t="shared" ref="G75:G78" si="52">SUM(H75:Q75)</f>
        <v>9244.7000000000007</v>
      </c>
      <c r="H75" s="29"/>
      <c r="I75" s="29"/>
      <c r="J75" s="29"/>
      <c r="K75" s="29"/>
      <c r="L75" s="30"/>
      <c r="M75" s="29"/>
      <c r="N75" s="51">
        <v>9244.7000000000007</v>
      </c>
      <c r="O75" s="29"/>
      <c r="P75" s="29"/>
      <c r="Q75" s="29"/>
      <c r="R75" s="139"/>
      <c r="S75" s="133"/>
    </row>
    <row r="76" spans="2:19" ht="63.75" x14ac:dyDescent="0.25">
      <c r="B76" s="154"/>
      <c r="C76" s="148"/>
      <c r="D76" s="26" t="s">
        <v>21</v>
      </c>
      <c r="E76" s="28"/>
      <c r="F76" s="3"/>
      <c r="G76" s="24">
        <f t="shared" si="52"/>
        <v>0</v>
      </c>
      <c r="H76" s="29"/>
      <c r="I76" s="29"/>
      <c r="J76" s="29"/>
      <c r="K76" s="29"/>
      <c r="L76" s="30"/>
      <c r="M76" s="29"/>
      <c r="N76" s="30"/>
      <c r="O76" s="29"/>
      <c r="P76" s="29"/>
      <c r="Q76" s="29"/>
      <c r="R76" s="139"/>
      <c r="S76" s="133"/>
    </row>
    <row r="77" spans="2:19" ht="38.25" x14ac:dyDescent="0.25">
      <c r="B77" s="154"/>
      <c r="C77" s="148"/>
      <c r="D77" s="26" t="s">
        <v>22</v>
      </c>
      <c r="E77" s="28"/>
      <c r="F77" s="3"/>
      <c r="G77" s="24">
        <f t="shared" si="52"/>
        <v>0</v>
      </c>
      <c r="H77" s="29"/>
      <c r="I77" s="29"/>
      <c r="J77" s="29"/>
      <c r="K77" s="29"/>
      <c r="L77" s="30"/>
      <c r="M77" s="29"/>
      <c r="N77" s="30"/>
      <c r="O77" s="29"/>
      <c r="P77" s="29"/>
      <c r="Q77" s="29"/>
      <c r="R77" s="139"/>
      <c r="S77" s="133"/>
    </row>
    <row r="78" spans="2:19" ht="51" x14ac:dyDescent="0.25">
      <c r="B78" s="154"/>
      <c r="C78" s="148"/>
      <c r="D78" s="26" t="s">
        <v>24</v>
      </c>
      <c r="E78" s="3" t="s">
        <v>103</v>
      </c>
      <c r="F78" s="3"/>
      <c r="G78" s="24">
        <f t="shared" si="52"/>
        <v>67794.7</v>
      </c>
      <c r="H78" s="29"/>
      <c r="I78" s="29"/>
      <c r="J78" s="29"/>
      <c r="K78" s="29"/>
      <c r="L78" s="30"/>
      <c r="M78" s="29"/>
      <c r="N78" s="51">
        <v>67794.7</v>
      </c>
      <c r="O78" s="29"/>
      <c r="P78" s="29"/>
      <c r="Q78" s="29"/>
      <c r="R78" s="139"/>
      <c r="S78" s="133"/>
    </row>
    <row r="79" spans="2:19" ht="25.5" x14ac:dyDescent="0.25">
      <c r="B79" s="154"/>
      <c r="C79" s="148"/>
      <c r="D79" s="46" t="s">
        <v>37</v>
      </c>
      <c r="E79" s="47"/>
      <c r="F79" s="48"/>
      <c r="G79" s="24">
        <f>SUM(H79:Q79)</f>
        <v>0</v>
      </c>
      <c r="H79" s="49"/>
      <c r="I79" s="49"/>
      <c r="J79" s="49"/>
      <c r="K79" s="49"/>
      <c r="L79" s="50"/>
      <c r="M79" s="49"/>
      <c r="N79" s="50"/>
      <c r="O79" s="49"/>
      <c r="P79" s="49"/>
      <c r="Q79" s="49"/>
      <c r="R79" s="139"/>
      <c r="S79" s="133"/>
    </row>
    <row r="80" spans="2:19" ht="25.5" x14ac:dyDescent="0.25">
      <c r="B80" s="153" t="s">
        <v>105</v>
      </c>
      <c r="C80" s="147" t="s">
        <v>108</v>
      </c>
      <c r="D80" s="23" t="s">
        <v>17</v>
      </c>
      <c r="E80" s="3" t="s">
        <v>110</v>
      </c>
      <c r="F80" s="44">
        <f>SUM(F81:F85)</f>
        <v>0</v>
      </c>
      <c r="G80" s="24">
        <f t="shared" ref="G80:G84" si="53">SUM(H80:Q80)</f>
        <v>88529.4</v>
      </c>
      <c r="H80" s="44">
        <f>SUM(H81:H85)</f>
        <v>0</v>
      </c>
      <c r="I80" s="44">
        <f t="shared" ref="I80" si="54">SUM(I81:I85)</f>
        <v>0</v>
      </c>
      <c r="J80" s="44">
        <f>SUM(J81:J85)</f>
        <v>0</v>
      </c>
      <c r="K80" s="44">
        <f>SUM(K81:K85)</f>
        <v>0</v>
      </c>
      <c r="L80" s="45">
        <f t="shared" ref="L80:Q80" si="55">SUM(L81:L85)</f>
        <v>0</v>
      </c>
      <c r="M80" s="44">
        <f t="shared" si="55"/>
        <v>0</v>
      </c>
      <c r="N80" s="45">
        <f t="shared" si="55"/>
        <v>1083.9000000000001</v>
      </c>
      <c r="O80" s="44">
        <f t="shared" si="55"/>
        <v>87445.5</v>
      </c>
      <c r="P80" s="44">
        <f t="shared" si="55"/>
        <v>0</v>
      </c>
      <c r="Q80" s="44">
        <f t="shared" si="55"/>
        <v>0</v>
      </c>
      <c r="R80" s="138" t="s">
        <v>106</v>
      </c>
      <c r="S80" s="132" t="s">
        <v>118</v>
      </c>
    </row>
    <row r="81" spans="2:19" ht="63.75" x14ac:dyDescent="0.25">
      <c r="B81" s="154"/>
      <c r="C81" s="148"/>
      <c r="D81" s="26" t="s">
        <v>20</v>
      </c>
      <c r="E81" s="3" t="s">
        <v>110</v>
      </c>
      <c r="F81" s="3"/>
      <c r="G81" s="24">
        <f t="shared" si="53"/>
        <v>88529.4</v>
      </c>
      <c r="H81" s="29"/>
      <c r="I81" s="29"/>
      <c r="J81" s="29"/>
      <c r="K81" s="29"/>
      <c r="L81" s="30"/>
      <c r="M81" s="29"/>
      <c r="N81" s="58">
        <v>1083.9000000000001</v>
      </c>
      <c r="O81" s="29">
        <v>87445.5</v>
      </c>
      <c r="P81" s="29"/>
      <c r="Q81" s="29"/>
      <c r="R81" s="139"/>
      <c r="S81" s="133"/>
    </row>
    <row r="82" spans="2:19" ht="63.75" x14ac:dyDescent="0.25">
      <c r="B82" s="154"/>
      <c r="C82" s="148"/>
      <c r="D82" s="26" t="s">
        <v>21</v>
      </c>
      <c r="E82" s="28"/>
      <c r="F82" s="3"/>
      <c r="G82" s="24">
        <f t="shared" si="53"/>
        <v>0</v>
      </c>
      <c r="H82" s="29"/>
      <c r="I82" s="29"/>
      <c r="J82" s="29"/>
      <c r="K82" s="29"/>
      <c r="L82" s="30"/>
      <c r="M82" s="29"/>
      <c r="N82" s="30"/>
      <c r="O82" s="29"/>
      <c r="P82" s="29"/>
      <c r="Q82" s="29"/>
      <c r="R82" s="139"/>
      <c r="S82" s="133"/>
    </row>
    <row r="83" spans="2:19" ht="38.25" x14ac:dyDescent="0.25">
      <c r="B83" s="154"/>
      <c r="C83" s="148"/>
      <c r="D83" s="26" t="s">
        <v>22</v>
      </c>
      <c r="E83" s="28"/>
      <c r="F83" s="3"/>
      <c r="G83" s="24">
        <f t="shared" si="53"/>
        <v>0</v>
      </c>
      <c r="H83" s="29"/>
      <c r="I83" s="29"/>
      <c r="J83" s="29"/>
      <c r="K83" s="29"/>
      <c r="L83" s="30"/>
      <c r="M83" s="29"/>
      <c r="N83" s="30"/>
      <c r="O83" s="29"/>
      <c r="P83" s="29"/>
      <c r="Q83" s="29"/>
      <c r="R83" s="139"/>
      <c r="S83" s="133"/>
    </row>
    <row r="84" spans="2:19" ht="51" x14ac:dyDescent="0.25">
      <c r="B84" s="154"/>
      <c r="C84" s="148"/>
      <c r="D84" s="26" t="s">
        <v>24</v>
      </c>
      <c r="E84" s="3"/>
      <c r="F84" s="3"/>
      <c r="G84" s="24">
        <f t="shared" si="53"/>
        <v>0</v>
      </c>
      <c r="H84" s="29"/>
      <c r="I84" s="29"/>
      <c r="J84" s="29"/>
      <c r="K84" s="29"/>
      <c r="L84" s="30"/>
      <c r="M84" s="29"/>
      <c r="N84" s="51"/>
      <c r="O84" s="29"/>
      <c r="P84" s="29"/>
      <c r="Q84" s="29"/>
      <c r="R84" s="139"/>
      <c r="S84" s="133"/>
    </row>
    <row r="85" spans="2:19" ht="26.25" thickBot="1" x14ac:dyDescent="0.3">
      <c r="B85" s="167"/>
      <c r="C85" s="168"/>
      <c r="D85" s="31" t="s">
        <v>37</v>
      </c>
      <c r="E85" s="39"/>
      <c r="F85" s="32"/>
      <c r="G85" s="56">
        <f>SUM(H85:Q85)</f>
        <v>0</v>
      </c>
      <c r="H85" s="33"/>
      <c r="I85" s="33"/>
      <c r="J85" s="33"/>
      <c r="K85" s="33"/>
      <c r="L85" s="34"/>
      <c r="M85" s="33"/>
      <c r="N85" s="34"/>
      <c r="O85" s="33"/>
      <c r="P85" s="33"/>
      <c r="Q85" s="33"/>
      <c r="R85" s="169"/>
      <c r="S85" s="170"/>
    </row>
  </sheetData>
  <sheetProtection password="C665" sheet="1" objects="1" scenarios="1"/>
  <mergeCells count="58">
    <mergeCell ref="B56:B61"/>
    <mergeCell ref="C56:C61"/>
    <mergeCell ref="R56:R61"/>
    <mergeCell ref="S56:S61"/>
    <mergeCell ref="B44:B49"/>
    <mergeCell ref="C44:C49"/>
    <mergeCell ref="R44:R49"/>
    <mergeCell ref="R50:R55"/>
    <mergeCell ref="S50:S55"/>
    <mergeCell ref="S44:S49"/>
    <mergeCell ref="B50:B55"/>
    <mergeCell ref="C50:C55"/>
    <mergeCell ref="B68:B73"/>
    <mergeCell ref="S68:S73"/>
    <mergeCell ref="R62:R67"/>
    <mergeCell ref="S62:S67"/>
    <mergeCell ref="B62:B67"/>
    <mergeCell ref="C62:C67"/>
    <mergeCell ref="R68:R73"/>
    <mergeCell ref="C68:C73"/>
    <mergeCell ref="B74:B79"/>
    <mergeCell ref="C74:C79"/>
    <mergeCell ref="R74:R79"/>
    <mergeCell ref="S74:S79"/>
    <mergeCell ref="B80:B85"/>
    <mergeCell ref="C80:C85"/>
    <mergeCell ref="R80:R85"/>
    <mergeCell ref="S80:S85"/>
    <mergeCell ref="C32:C37"/>
    <mergeCell ref="C38:C43"/>
    <mergeCell ref="B32:B37"/>
    <mergeCell ref="R32:R37"/>
    <mergeCell ref="S32:S37"/>
    <mergeCell ref="B38:B43"/>
    <mergeCell ref="R38:R43"/>
    <mergeCell ref="S38:S43"/>
    <mergeCell ref="R26:R31"/>
    <mergeCell ref="R13:R18"/>
    <mergeCell ref="S13:S18"/>
    <mergeCell ref="C26:C31"/>
    <mergeCell ref="B13:B18"/>
    <mergeCell ref="C13:C18"/>
    <mergeCell ref="D13:D18"/>
    <mergeCell ref="E13:E18"/>
    <mergeCell ref="B20:B25"/>
    <mergeCell ref="C20:C25"/>
    <mergeCell ref="B26:B31"/>
    <mergeCell ref="S26:S31"/>
    <mergeCell ref="F13:F18"/>
    <mergeCell ref="H13:Q17"/>
    <mergeCell ref="M3:S3"/>
    <mergeCell ref="S20:S25"/>
    <mergeCell ref="B10:S10"/>
    <mergeCell ref="B11:S11"/>
    <mergeCell ref="B12:S12"/>
    <mergeCell ref="M4:S7"/>
    <mergeCell ref="R20:R25"/>
    <mergeCell ref="G13:G18"/>
  </mergeCells>
  <printOptions horizontalCentered="1"/>
  <pageMargins left="0" right="0" top="0.70866141732283472" bottom="0" header="0" footer="0"/>
  <pageSetup paperSize="9" scale="77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 объекты ФК</vt:lpstr>
      <vt:lpstr>Прил1 объекты ФК</vt:lpstr>
      <vt:lpstr>Прил2 объекты ФК</vt:lpstr>
      <vt:lpstr>'Прил2 объекты ФК'!Заголовки_для_печати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cp:lastPrinted>2021-09-21T13:56:51Z</cp:lastPrinted>
  <dcterms:created xsi:type="dcterms:W3CDTF">2016-11-19T08:00:51Z</dcterms:created>
  <dcterms:modified xsi:type="dcterms:W3CDTF">2021-09-23T08:23:49Z</dcterms:modified>
</cp:coreProperties>
</file>