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10" windowWidth="19440" windowHeight="7035" tabRatio="672" activeTab="2"/>
  </bookViews>
  <sheets>
    <sheet name="Паспорт МП город" sheetId="5" r:id="rId1"/>
    <sheet name="Прил1 МП город" sheetId="4" r:id="rId2"/>
    <sheet name="Прил2 МП город" sheetId="1" r:id="rId3"/>
  </sheets>
  <definedNames>
    <definedName name="_xlnm.Print_Titles" localSheetId="2">'Прил2 МП город'!$10:$14</definedName>
  </definedNames>
  <calcPr calcId="145621"/>
</workbook>
</file>

<file path=xl/calcChain.xml><?xml version="1.0" encoding="utf-8"?>
<calcChain xmlns="http://schemas.openxmlformats.org/spreadsheetml/2006/main">
  <c r="O17" i="1" l="1"/>
  <c r="D22" i="5"/>
  <c r="E22" i="5"/>
  <c r="F22" i="5"/>
  <c r="G22" i="5"/>
  <c r="I22" i="5"/>
  <c r="J22" i="5"/>
  <c r="K22" i="5"/>
  <c r="D23" i="5"/>
  <c r="E23" i="5"/>
  <c r="F23" i="5"/>
  <c r="G23" i="5"/>
  <c r="H23" i="5"/>
  <c r="I23" i="5"/>
  <c r="J23" i="5"/>
  <c r="K23" i="5"/>
  <c r="D24" i="5"/>
  <c r="E24" i="5"/>
  <c r="F24" i="5"/>
  <c r="G24" i="5"/>
  <c r="H24" i="5"/>
  <c r="J24" i="5"/>
  <c r="K24" i="5"/>
  <c r="D25" i="5"/>
  <c r="L25" i="5" s="1"/>
  <c r="E25" i="5"/>
  <c r="F25" i="5"/>
  <c r="G25" i="5"/>
  <c r="H25" i="5"/>
  <c r="I25" i="5"/>
  <c r="J25" i="5"/>
  <c r="K25" i="5"/>
  <c r="K19" i="5"/>
  <c r="E21" i="5"/>
  <c r="F21" i="5"/>
  <c r="G21" i="5"/>
  <c r="H21" i="5"/>
  <c r="J21" i="5"/>
  <c r="K21" i="5"/>
  <c r="D21" i="5"/>
  <c r="L23" i="5"/>
  <c r="G75" i="1"/>
  <c r="G74" i="1"/>
  <c r="G73" i="1"/>
  <c r="G72" i="1"/>
  <c r="G71" i="1"/>
  <c r="O70" i="1"/>
  <c r="G69" i="1"/>
  <c r="G66" i="1"/>
  <c r="G67" i="1"/>
  <c r="G68" i="1"/>
  <c r="O65" i="1"/>
  <c r="O66" i="1"/>
  <c r="O67" i="1"/>
  <c r="O68" i="1"/>
  <c r="O69" i="1"/>
  <c r="O64" i="1"/>
  <c r="G63" i="1"/>
  <c r="G62" i="1"/>
  <c r="G61" i="1"/>
  <c r="G60" i="1"/>
  <c r="G59" i="1"/>
  <c r="O58" i="1"/>
  <c r="G57" i="1"/>
  <c r="G56" i="1"/>
  <c r="G55" i="1"/>
  <c r="G54" i="1"/>
  <c r="G53" i="1"/>
  <c r="O52" i="1"/>
  <c r="G51" i="1"/>
  <c r="G50" i="1"/>
  <c r="G49" i="1"/>
  <c r="G48" i="1"/>
  <c r="G47" i="1"/>
  <c r="O46" i="1"/>
  <c r="G45" i="1"/>
  <c r="G44" i="1"/>
  <c r="G43" i="1"/>
  <c r="G42" i="1"/>
  <c r="G40" i="1" s="1"/>
  <c r="G41" i="1"/>
  <c r="O40" i="1"/>
  <c r="O35" i="1"/>
  <c r="O36" i="1"/>
  <c r="O37" i="1"/>
  <c r="G37" i="1" s="1"/>
  <c r="O38" i="1"/>
  <c r="O39" i="1"/>
  <c r="G39" i="1"/>
  <c r="G38" i="1"/>
  <c r="G35" i="1"/>
  <c r="O34" i="1"/>
  <c r="G33" i="1"/>
  <c r="G32" i="1"/>
  <c r="G31" i="1"/>
  <c r="G30" i="1"/>
  <c r="G29" i="1"/>
  <c r="O28" i="1"/>
  <c r="G23" i="1"/>
  <c r="G27" i="1"/>
  <c r="G26" i="1"/>
  <c r="G25" i="1"/>
  <c r="G24" i="1"/>
  <c r="O22" i="1"/>
  <c r="G19" i="1"/>
  <c r="G21" i="1"/>
  <c r="O18" i="1"/>
  <c r="O19" i="1"/>
  <c r="O20" i="1"/>
  <c r="O21" i="1"/>
  <c r="O16" i="1"/>
  <c r="F65" i="1"/>
  <c r="F36" i="1"/>
  <c r="F37" i="1"/>
  <c r="F38" i="1"/>
  <c r="F39" i="1"/>
  <c r="F35" i="1"/>
  <c r="F18" i="1"/>
  <c r="F19" i="1"/>
  <c r="F20" i="1"/>
  <c r="F21" i="1"/>
  <c r="F17" i="1"/>
  <c r="H18" i="1" l="1"/>
  <c r="I18" i="1"/>
  <c r="J18" i="1"/>
  <c r="K18" i="1"/>
  <c r="L18" i="1"/>
  <c r="M18" i="1"/>
  <c r="G18" i="1" s="1"/>
  <c r="N18" i="1"/>
  <c r="H19" i="1"/>
  <c r="I19" i="1"/>
  <c r="J19" i="1"/>
  <c r="K19" i="1"/>
  <c r="L19" i="1"/>
  <c r="M19" i="1"/>
  <c r="N19" i="1"/>
  <c r="H20" i="1"/>
  <c r="I20" i="1"/>
  <c r="J20" i="1"/>
  <c r="K20" i="1"/>
  <c r="L20" i="1"/>
  <c r="M20" i="1"/>
  <c r="N20" i="1"/>
  <c r="H21" i="1"/>
  <c r="I21" i="1"/>
  <c r="J21" i="1"/>
  <c r="K21" i="1"/>
  <c r="L21" i="1"/>
  <c r="M21" i="1"/>
  <c r="N21" i="1"/>
  <c r="I17" i="1"/>
  <c r="J17" i="1"/>
  <c r="H17" i="1"/>
  <c r="N28" i="1"/>
  <c r="M28" i="1"/>
  <c r="L28" i="1"/>
  <c r="K28" i="1"/>
  <c r="J28" i="1"/>
  <c r="I28" i="1"/>
  <c r="H28" i="1"/>
  <c r="F28" i="1"/>
  <c r="G20" i="1" l="1"/>
  <c r="I24" i="5"/>
  <c r="L24" i="5" s="1"/>
  <c r="G28" i="1"/>
  <c r="L35" i="1"/>
  <c r="M35" i="1"/>
  <c r="N35" i="1"/>
  <c r="H35" i="1"/>
  <c r="I35" i="1"/>
  <c r="J35" i="1"/>
  <c r="K35" i="1"/>
  <c r="H66" i="1" l="1"/>
  <c r="I66" i="1"/>
  <c r="J66" i="1"/>
  <c r="K66" i="1"/>
  <c r="L66" i="1"/>
  <c r="M66" i="1"/>
  <c r="N66" i="1"/>
  <c r="H67" i="1"/>
  <c r="I67" i="1"/>
  <c r="J67" i="1"/>
  <c r="K67" i="1"/>
  <c r="L67" i="1"/>
  <c r="M67" i="1"/>
  <c r="N67" i="1"/>
  <c r="H68" i="1"/>
  <c r="I68" i="1"/>
  <c r="J68" i="1"/>
  <c r="K68" i="1"/>
  <c r="L68" i="1"/>
  <c r="M68" i="1"/>
  <c r="N68" i="1"/>
  <c r="H69" i="1"/>
  <c r="I69" i="1"/>
  <c r="J69" i="1"/>
  <c r="K69" i="1"/>
  <c r="L69" i="1"/>
  <c r="M69" i="1"/>
  <c r="N69" i="1"/>
  <c r="I65" i="1"/>
  <c r="J65" i="1"/>
  <c r="K65" i="1"/>
  <c r="L65" i="1"/>
  <c r="M65" i="1"/>
  <c r="N65" i="1"/>
  <c r="H65" i="1"/>
  <c r="F69" i="1"/>
  <c r="F68" i="1"/>
  <c r="F67" i="1"/>
  <c r="K36" i="1"/>
  <c r="G65" i="1" l="1"/>
  <c r="J64" i="1"/>
  <c r="N64" i="1"/>
  <c r="K64" i="1"/>
  <c r="F64" i="1"/>
  <c r="M64" i="1"/>
  <c r="I64" i="1"/>
  <c r="L64" i="1"/>
  <c r="H64" i="1"/>
  <c r="H36" i="1"/>
  <c r="I36" i="1"/>
  <c r="J36" i="1"/>
  <c r="L36" i="1"/>
  <c r="H22" i="5" s="1"/>
  <c r="M36" i="1"/>
  <c r="N36" i="1"/>
  <c r="H37" i="1"/>
  <c r="I37" i="1"/>
  <c r="J37" i="1"/>
  <c r="K37" i="1"/>
  <c r="L37" i="1"/>
  <c r="M37" i="1"/>
  <c r="N37" i="1"/>
  <c r="H38" i="1"/>
  <c r="I38" i="1"/>
  <c r="J38" i="1"/>
  <c r="K38" i="1"/>
  <c r="L38" i="1"/>
  <c r="M38" i="1"/>
  <c r="N38" i="1"/>
  <c r="H39" i="1"/>
  <c r="I39" i="1"/>
  <c r="J39" i="1"/>
  <c r="K39" i="1"/>
  <c r="K34" i="1" s="1"/>
  <c r="L39" i="1"/>
  <c r="M39" i="1"/>
  <c r="N39" i="1"/>
  <c r="N46" i="1"/>
  <c r="M46" i="1"/>
  <c r="L46" i="1"/>
  <c r="K46" i="1"/>
  <c r="J46" i="1"/>
  <c r="I46" i="1"/>
  <c r="H46" i="1"/>
  <c r="F46" i="1"/>
  <c r="G36" i="1" l="1"/>
  <c r="E21" i="4" s="1"/>
  <c r="E23" i="4"/>
  <c r="L34" i="1"/>
  <c r="N34" i="1"/>
  <c r="G64" i="1"/>
  <c r="D23" i="4"/>
  <c r="G46" i="1"/>
  <c r="J34" i="1"/>
  <c r="F34" i="1"/>
  <c r="M34" i="1"/>
  <c r="L22" i="5"/>
  <c r="I34" i="1"/>
  <c r="H34" i="1"/>
  <c r="N58" i="1"/>
  <c r="M58" i="1"/>
  <c r="L58" i="1"/>
  <c r="K58" i="1"/>
  <c r="J58" i="1"/>
  <c r="I58" i="1"/>
  <c r="H58" i="1"/>
  <c r="F58" i="1"/>
  <c r="G34" i="1" l="1"/>
  <c r="D21" i="4"/>
  <c r="G58" i="1"/>
  <c r="N17" i="1"/>
  <c r="M17" i="1"/>
  <c r="I21" i="5" s="1"/>
  <c r="L21" i="5" s="1"/>
  <c r="L19" i="5" s="1"/>
  <c r="L17" i="1"/>
  <c r="N52" i="1"/>
  <c r="M52" i="1"/>
  <c r="L52" i="1"/>
  <c r="K52" i="1"/>
  <c r="J52" i="1"/>
  <c r="I52" i="1"/>
  <c r="H52" i="1"/>
  <c r="F52" i="1"/>
  <c r="G17" i="1" l="1"/>
  <c r="G52" i="1"/>
  <c r="G70" i="1" l="1"/>
  <c r="N70" i="1"/>
  <c r="M70" i="1"/>
  <c r="L70" i="1"/>
  <c r="K70" i="1"/>
  <c r="J70" i="1"/>
  <c r="I70" i="1"/>
  <c r="H70" i="1"/>
  <c r="F70" i="1"/>
  <c r="N40" i="1"/>
  <c r="M40" i="1"/>
  <c r="L40" i="1"/>
  <c r="K40" i="1"/>
  <c r="J40" i="1"/>
  <c r="I40" i="1"/>
  <c r="H40" i="1"/>
  <c r="F40" i="1"/>
  <c r="K23" i="1"/>
  <c r="K17" i="1" s="1"/>
  <c r="M22" i="1"/>
  <c r="M16" i="1"/>
  <c r="N22" i="1" l="1"/>
  <c r="N16" i="1" l="1"/>
  <c r="J19" i="5" l="1"/>
  <c r="G22" i="1"/>
  <c r="L22" i="1"/>
  <c r="K22" i="1"/>
  <c r="J22" i="1"/>
  <c r="I22" i="1"/>
  <c r="H22" i="1"/>
  <c r="F22" i="1"/>
  <c r="D18" i="4" l="1"/>
  <c r="F16" i="1"/>
  <c r="F19" i="5"/>
  <c r="K16" i="1"/>
  <c r="I16" i="1"/>
  <c r="J16" i="1"/>
  <c r="L16" i="1"/>
  <c r="H16" i="1"/>
  <c r="I19" i="5" l="1"/>
  <c r="D19" i="5"/>
  <c r="H19" i="5"/>
  <c r="G19" i="5"/>
  <c r="E18" i="4"/>
  <c r="E19" i="5"/>
  <c r="G16" i="1"/>
</calcChain>
</file>

<file path=xl/sharedStrings.xml><?xml version="1.0" encoding="utf-8"?>
<sst xmlns="http://schemas.openxmlformats.org/spreadsheetml/2006/main" count="240" uniqueCount="131">
  <si>
    <t>Перечень мероприятий подпрограммы</t>
  </si>
  <si>
    <t>«Молодежная политика в Кингисеппском городском поселении»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</si>
  <si>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</si>
  <si>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</si>
  <si>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</si>
  <si>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</si>
  <si>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</si>
  <si>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</si>
  <si>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</si>
  <si>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</si>
  <si>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</si>
  <si>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</si>
  <si>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</si>
  <si>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</si>
  <si>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</si>
  <si>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</si>
  <si>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</si>
  <si>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</si>
  <si>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</si>
  <si>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Средства федерального бюджета</t>
  </si>
  <si>
    <t>Средства бюджета Ленинградской области</t>
  </si>
  <si>
    <t>1.1.</t>
  </si>
  <si>
    <t>2.</t>
  </si>
  <si>
    <t>№ п/п</t>
  </si>
  <si>
    <t>Приложение № 2</t>
  </si>
  <si>
    <t>Иные источники</t>
  </si>
  <si>
    <t>2.1.</t>
  </si>
  <si>
    <t xml:space="preserve">Планируемые результаты реализации муниципальной программы (подпрограммы)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</si>
  <si>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</si>
  <si>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</si>
  <si>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</si>
  <si>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</si>
  <si>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</si>
  <si>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</si>
  <si>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</si>
  <si>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"Кингисеппское городское поселение"</t>
  </si>
  <si>
    <t>Другие источники</t>
  </si>
  <si>
    <t>чел.</t>
  </si>
  <si>
    <t>Организация, участие и осуществление мероприятий по работе с молодежью.</t>
  </si>
  <si>
    <t>ед.</t>
  </si>
  <si>
    <t>Приложение № 6</t>
  </si>
  <si>
    <t>Паспорт подпрограммы</t>
  </si>
  <si>
    <t>Наименование подпрограммы</t>
  </si>
  <si>
    <t>Молодежная политика в Кингисеппском городском поселении</t>
  </si>
  <si>
    <t>Цель подпрограммы</t>
  </si>
  <si>
    <t xml:space="preserve">Создание условий предоставления временных рабочих мест для подростков посредством реализации мероприятий, направленных на организацию временной занятости подростков и осуществление мероприятий по работе с молодежью. </t>
  </si>
  <si>
    <t>Муниципальный заказчик муниципальной программы</t>
  </si>
  <si>
    <t>Соисполнитель муниципальной программы</t>
  </si>
  <si>
    <t>2. Муниципальное бюджетное учреждение культуры «Кингисеппский культурно-досуговый комплекс»</t>
  </si>
  <si>
    <t>Задачи подпрограммы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</si>
  <si>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</si>
  <si>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</si>
  <si>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</si>
  <si>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 рублей)</t>
  </si>
  <si>
    <t>Всего:</t>
  </si>
  <si>
    <t>в том числе:</t>
  </si>
  <si>
    <t>Планируемые результаты реализации подпрограммы</t>
  </si>
  <si>
    <t xml:space="preserve">1. Организация временных рабочих мест для подростков  возрасте от 14-18 лет  </t>
  </si>
  <si>
    <t xml:space="preserve"> 2. Создание  системы методического и информационного обеспечения подростков и молодежи в  сфере занятости</t>
  </si>
  <si>
    <t xml:space="preserve">* - объём финансирования аналогичных мероприятий в году, предшествующем году начала реализации муниципальной программы, в том числе в рамках реализации  </t>
  </si>
  <si>
    <t>государственных программ Ленинградской области.</t>
  </si>
  <si>
    <t>Объём финансирования мероприятия в 2015 году (тыс. руб.) *</t>
  </si>
  <si>
    <t>3. Количество трудоустроенных  не менее 300 человек.</t>
  </si>
  <si>
    <t>МКУ «Центр культуры, спорта, молодежной политики и туризма»</t>
  </si>
  <si>
    <t>1. Муниципальное казённое учреждение «Центр культуры, спорта, молодёжной политики и туризма»</t>
  </si>
  <si>
    <t>НП аэроклуб «Взлет»; МКУ «Центр культуры, спорта, молодежной политики и туризма»; МБУК «ККДК»</t>
  </si>
  <si>
    <t>2021 год</t>
  </si>
  <si>
    <t>2016-2018 г.г.</t>
  </si>
  <si>
    <t>2022 год</t>
  </si>
  <si>
    <t>2016-2022 г.г.</t>
  </si>
  <si>
    <t xml:space="preserve"> МКУ «Центр культуры, спорта, молодежной политики и туризма»</t>
  </si>
  <si>
    <t>2.2.</t>
  </si>
  <si>
    <t xml:space="preserve">В 2016 г: количество мероприятий- 2 ед.. Охват молодежи -более 1000 чел. 
В 2017 г: количество мероприятий- 2 ед..Охват молодежи -более 24000 чел. 
В 2018 г.: Количество мероприятий- 5 ед.. Охват молодежи -20000 чел. </t>
  </si>
  <si>
    <t>2.3.</t>
  </si>
  <si>
    <t xml:space="preserve">Ежегодно в 2016 г.-2018г  количество мероприятий-  2 ед.. Охват молодежи - более 500 чел. 
</t>
  </si>
  <si>
    <t xml:space="preserve"> В 2016 г.: Количество мероприятий-2 ед. Количество участников от района- 49 чел. В 2017 г.: Количество мероприятий-2 ед. Количество участников от района- 60 чел. В 2018 г.: Количество мероприятий-1 ед. Количество участников от района- 25 чел. В 2019-г.  участие в 2 мер. Количество участников от района - 50 чел.</t>
  </si>
  <si>
    <t xml:space="preserve">НП аэроклуб «Взлет»; </t>
  </si>
  <si>
    <t>2.4.</t>
  </si>
  <si>
    <t>2016-2019 г.г.</t>
  </si>
  <si>
    <t>3.</t>
  </si>
  <si>
    <t>3.1</t>
  </si>
  <si>
    <t>МКУ "Центр культуры, спорта, молодёжной политики и туризма"</t>
  </si>
  <si>
    <t xml:space="preserve">2. </t>
  </si>
  <si>
    <t>Администрация МО «Кингисеппский муниципальный район» (отраслевой комитет – Комитет по спорту, культуре, молодежной политике и туризму)</t>
  </si>
  <si>
    <t>2. Некоммерческое партнёрство аэроклуб «Взлёт»</t>
  </si>
  <si>
    <t>4. Количество подготовленных по курсу учебно-летной подготовки не менее 20 человек в год.</t>
  </si>
  <si>
    <t>Количество подготовленных по курсу учебно-летной подготовки не менее 20 чел. ежегодно</t>
  </si>
  <si>
    <t>1.2</t>
  </si>
  <si>
    <t xml:space="preserve">5. Организация досуга и свободного времени молодёжи Кингисеппского района. </t>
  </si>
  <si>
    <t>6. Повышение духовно-нравственного, патриотического и творческого потенциала молодого поколения.</t>
  </si>
  <si>
    <t>7. Повышение социального взаимопонимания, толерантности в молодежной среде.</t>
  </si>
  <si>
    <t>8. Социальная реабилитация молодежи из групп социального риска.</t>
  </si>
  <si>
    <t>9. Популяризация принципов здорового образа  жизни, охрана здоровья молодежи.</t>
  </si>
  <si>
    <t>10. Увеличение охвата подростков и молодежи, вовлекаемых в мероприятия.</t>
  </si>
  <si>
    <t>В 2016 г.: Количество мероприятий- 6 ед.. Количество участников -1150 чел. В 2017-2018 г.: ежегодно количество мероприятий-9 ед.., количество участников -25870чел. В 2019 г: Количество мероприятий :5 ед. Количество участников :1850 чел. Планируемые показатели на 2020-2022г.г.: 9 мероприятий ежегодно, 4750 чел. участников</t>
  </si>
  <si>
    <t xml:space="preserve">В 2016 г.: Количество мероприятий- 8 ед.. Количество участников -1199 чел. Ежегодно в 2020-2022 г.г. : количество мероприятий-10 ед. Количество участников-4760чел. </t>
  </si>
  <si>
    <t>Организация временных рабочих мест для подростков  возрасте от 14-18 лет. 
Количество трудоустроенных : в 2017г.- 332 чел., в 2018 г.- 262 чел., в 2019 г.- 263 чел., 2020 г.- 260 чел., 2021 г.- 265 чел., 2022 г- 270 чел.</t>
  </si>
  <si>
    <t>Поддержка некоммерческих организаций</t>
  </si>
  <si>
    <t>Приложение № 1</t>
  </si>
  <si>
    <r>
      <t>Показатель 1</t>
    </r>
    <r>
      <rPr>
        <sz val="10"/>
        <rFont val="Times New Roman"/>
        <family val="1"/>
        <charset val="204"/>
      </rPr>
      <t xml:space="preserve"> Количество трудоустроенных подростков </t>
    </r>
  </si>
  <si>
    <r>
      <t xml:space="preserve">Задача 2 </t>
    </r>
    <r>
      <rPr>
        <sz val="10"/>
        <rFont val="Times New Roman"/>
        <family val="1"/>
        <charset val="204"/>
      </rPr>
      <t>Организация, участие и осуществление мероприятий по работе с молодежью.</t>
    </r>
  </si>
  <si>
    <r>
      <t xml:space="preserve">Задача3. </t>
    </r>
    <r>
      <rPr>
        <sz val="10"/>
        <rFont val="Times New Roman"/>
        <family val="1"/>
        <charset val="204"/>
      </rPr>
      <t>Поддержка некоммерческих организаций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</si>
  <si>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подготовленных по курсу учебно-летной подготовки НП аэроклуб «Взлет»</t>
    </r>
  </si>
  <si>
    <r>
      <t>Основное мероприятие 1</t>
    </r>
    <r>
      <rPr>
        <sz val="10"/>
        <rFont val="Times New Roman"/>
        <family val="1"/>
        <charset val="204"/>
      </rPr>
      <t xml:space="preserve"> Организация временных рабочих мест для подростков </t>
    </r>
  </si>
  <si>
    <r>
      <t xml:space="preserve">Задача 2 </t>
    </r>
    <r>
      <rPr>
        <sz val="10"/>
        <rFont val="Times New Roman"/>
        <family val="1"/>
        <charset val="204"/>
      </rPr>
      <t>Организация, участие и осуществление мероприятий по работе с молодежью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</si>
  <si>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</si>
  <si>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Участие в молодежных мероприятиях различного уровня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</si>
  <si>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Реализация комплекса мер по сохранению исторической памяти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</si>
  <si>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 xml:space="preserve"> Реализация комплекса мер по профилактике правонарушений и рискованного поведения в молодежной среде</t>
    </r>
  </si>
  <si>
    <r>
      <t xml:space="preserve">Задача 3 </t>
    </r>
    <r>
      <rPr>
        <sz val="10"/>
        <rFont val="Times New Roman"/>
        <family val="1"/>
        <charset val="204"/>
      </rPr>
      <t>Поддержка некоммерческих организаций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</si>
  <si>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Поддержка некоммерческого партнерства аэроклуб «Взлет»</t>
    </r>
  </si>
  <si>
    <r>
      <t xml:space="preserve">Показатель 1 </t>
    </r>
    <r>
      <rPr>
        <sz val="10"/>
        <rFont val="Times New Roman"/>
        <family val="1"/>
        <charset val="204"/>
      </rPr>
      <t xml:space="preserve">Количество участников 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</si>
  <si>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мероприятий</t>
    </r>
  </si>
  <si>
    <t>2023 год</t>
  </si>
  <si>
    <t>НП аэроклуб «Взлет»; МКУ «Центр культуры, спорта, молодежной политики и туризма»</t>
  </si>
  <si>
    <t>с 01.01.2018 года по 31.12.2023 года</t>
  </si>
  <si>
    <t>2021 г.</t>
  </si>
  <si>
    <r>
      <t xml:space="preserve">Основное мероприятие 2 </t>
    </r>
    <r>
      <rPr>
        <sz val="10"/>
        <rFont val="Times New Roman"/>
        <family val="1"/>
        <charset val="204"/>
      </rPr>
      <t>Реализация комплекса мер по поддержке молодежных общественных организаций, объединений, инициатив и развитию добровольческого (волонтёрского) движения</t>
    </r>
  </si>
  <si>
    <t>2016-2023 г.г.</t>
  </si>
  <si>
    <t>2020-2023 г.г.</t>
  </si>
  <si>
    <r>
      <t xml:space="preserve">Задача 1 </t>
    </r>
    <r>
      <rPr>
        <sz val="10"/>
        <rFont val="Times New Roman"/>
        <family val="1"/>
        <charset val="204"/>
      </rPr>
      <t>Создание условий для молодежи на организацию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</t>
    </r>
  </si>
  <si>
    <r>
      <t>Задача 1</t>
    </r>
    <r>
      <rPr>
        <sz val="10"/>
        <rFont val="Times New Roman"/>
        <family val="1"/>
        <charset val="204"/>
      </rPr>
      <t>. Создание условий для молодежи на организацию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</t>
    </r>
  </si>
  <si>
    <r>
      <t>Показатель 3</t>
    </r>
    <r>
      <rPr>
        <sz val="10"/>
        <rFont val="Times New Roman"/>
        <family val="1"/>
        <charset val="204"/>
      </rPr>
      <t xml:space="preserve"> Количество открытых молодежных пространств </t>
    </r>
  </si>
  <si>
    <r>
      <t>Показатель 2</t>
    </r>
    <r>
      <rPr>
        <sz val="10"/>
        <rFont val="Times New Roman"/>
        <family val="1"/>
        <charset val="204"/>
      </rPr>
      <t xml:space="preserve"> Количество молодежи, занятой организованными формами досуга</t>
    </r>
  </si>
  <si>
    <t>Создание условий для молодежи на организацию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</t>
  </si>
  <si>
    <t xml:space="preserve">Организация временных рабочих мест для подростков  возрасте от 14-18 лет. 
Количество трудоустроенных : в 2017г.- 332 чел., в 2018 г.- 262 чел., в 2019 г.- 260 чел., 2020 г.- 285 чел., 2021 г.- 290 чел., 2022 г- 300 чел.
</t>
  </si>
  <si>
    <t>14. Паспорт подпрограммы "Молодежная политика в Кингисеппском городском поселении" изложить в новой редакции:</t>
  </si>
  <si>
    <t>15. Планируемые результаты реализации муниципальной программы (подпрограммы) «Молодежная политика в Кингисеппском городском поселении» изложить в новой редакции:</t>
  </si>
  <si>
    <t>16. Перечень мероприятий подпрограммы «Молодежная политика в Кингисеппском городском поселении» изложить в новой редакции:</t>
  </si>
  <si>
    <t>к программе "Развитие культуры и молодёжной политики в Кингисеппском городском поселении"( с изменениями от 23.12.2016г. № 3346, от 26.01.2018г. №113, от 01.11.2018г. №2235 от 07.03.2019г. №426, от 14.02.2020 г. №340, от 16.03.2021г. №550)</t>
  </si>
  <si>
    <t>к подпрограмме «Молодежная политика в Кингисеппском городском поселении» ( с изменениями от 23.12.2016г. № 3346, от 26.01.2018г. №113, от 01.11.2018г. №2235 от 07.03.2019г. №426, от 14.02.2020 г. №340, от 16.03.2021г. №550)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</si>
</sst>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165" fontId="3" fillId="0" borderId="8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Fill="1" applyBorder="1" applyAlignment="1" applyProtection="1"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Protection="1">
      <protection locked="0"/>
    </xf>
    <xf numFmtId="165" fontId="2" fillId="0" borderId="0" xfId="0" applyNumberFormat="1" applyFont="1" applyProtection="1"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38" xfId="0" applyFont="1" applyBorder="1" applyAlignment="1" applyProtection="1">
      <alignment vertical="center" wrapText="1"/>
      <protection locked="0"/>
    </xf>
    <xf numFmtId="0" fontId="3" fillId="0" borderId="42" xfId="0" applyFont="1" applyBorder="1" applyAlignment="1" applyProtection="1">
      <alignment vertical="center" wrapText="1"/>
      <protection locked="0"/>
    </xf>
    <xf numFmtId="0" fontId="3" fillId="0" borderId="53" xfId="0" applyFont="1" applyBorder="1" applyAlignment="1" applyProtection="1">
      <alignment vertical="center" wrapText="1"/>
      <protection locked="0"/>
    </xf>
    <xf numFmtId="0" fontId="8" fillId="0" borderId="17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164" fontId="8" fillId="0" borderId="43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34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top" wrapText="1"/>
      <protection locked="0"/>
    </xf>
    <xf numFmtId="0" fontId="8" fillId="0" borderId="51" xfId="0" applyFont="1" applyBorder="1" applyAlignment="1" applyProtection="1">
      <alignment horizontal="left" vertical="top" wrapText="1"/>
      <protection locked="0"/>
    </xf>
    <xf numFmtId="165" fontId="3" fillId="0" borderId="51" xfId="0" applyNumberFormat="1" applyFont="1" applyBorder="1" applyAlignment="1" applyProtection="1">
      <alignment horizontal="center" vertical="center" wrapText="1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</xf>
    <xf numFmtId="164" fontId="8" fillId="0" borderId="8" xfId="0" applyNumberFormat="1" applyFont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8" fillId="0" borderId="11" xfId="0" applyNumberFormat="1" applyFont="1" applyBorder="1" applyAlignment="1" applyProtection="1">
      <alignment horizontal="center" vertical="center" wrapText="1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vertical="center" wrapText="1"/>
      <protection locked="0"/>
    </xf>
    <xf numFmtId="164" fontId="3" fillId="0" borderId="15" xfId="0" applyNumberFormat="1" applyFont="1" applyBorder="1" applyAlignment="1" applyProtection="1">
      <alignment horizontal="center" vertical="center" wrapText="1"/>
    </xf>
    <xf numFmtId="164" fontId="8" fillId="0" borderId="15" xfId="0" applyNumberFormat="1" applyFont="1" applyBorder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164" fontId="8" fillId="0" borderId="43" xfId="0" applyNumberFormat="1" applyFont="1" applyBorder="1" applyAlignment="1" applyProtection="1">
      <alignment horizontal="center" vertical="center" wrapText="1"/>
    </xf>
    <xf numFmtId="164" fontId="8" fillId="0" borderId="8" xfId="0" applyNumberFormat="1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3" fillId="0" borderId="70" xfId="0" applyFont="1" applyBorder="1" applyAlignment="1" applyProtection="1">
      <alignment horizontal="center" vertical="center" wrapText="1"/>
      <protection locked="0"/>
    </xf>
    <xf numFmtId="0" fontId="3" fillId="0" borderId="71" xfId="0" applyFont="1" applyBorder="1" applyAlignment="1" applyProtection="1">
      <alignment horizontal="center" vertical="center" wrapText="1"/>
      <protection locked="0"/>
    </xf>
    <xf numFmtId="0" fontId="3" fillId="0" borderId="72" xfId="0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horizontal="center" vertical="center" wrapText="1"/>
      <protection locked="0"/>
    </xf>
    <xf numFmtId="0" fontId="3" fillId="0" borderId="74" xfId="0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55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54" xfId="0" applyFont="1" applyBorder="1" applyAlignment="1" applyProtection="1">
      <alignment vertical="center" wrapText="1"/>
      <protection locked="0"/>
    </xf>
    <xf numFmtId="0" fontId="3" fillId="0" borderId="42" xfId="0" applyFont="1" applyBorder="1" applyAlignment="1" applyProtection="1">
      <alignment vertical="center" wrapText="1"/>
      <protection locked="0"/>
    </xf>
    <xf numFmtId="0" fontId="3" fillId="0" borderId="53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</xf>
    <xf numFmtId="164" fontId="8" fillId="0" borderId="8" xfId="0" applyNumberFormat="1" applyFont="1" applyBorder="1" applyAlignment="1" applyProtection="1">
      <alignment horizontal="center" vertical="center" wrapText="1"/>
    </xf>
    <xf numFmtId="164" fontId="8" fillId="0" borderId="20" xfId="0" applyNumberFormat="1" applyFont="1" applyBorder="1" applyAlignment="1" applyProtection="1">
      <alignment horizontal="center" vertical="center" wrapText="1"/>
    </xf>
    <xf numFmtId="0" fontId="3" fillId="0" borderId="56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5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vertical="center" wrapText="1"/>
      <protection locked="0"/>
    </xf>
    <xf numFmtId="0" fontId="3" fillId="0" borderId="45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66" xfId="0" applyFont="1" applyBorder="1" applyAlignment="1" applyProtection="1">
      <alignment vertical="center" wrapText="1"/>
      <protection locked="0"/>
    </xf>
    <xf numFmtId="0" fontId="3" fillId="0" borderId="65" xfId="0" applyFont="1" applyBorder="1" applyAlignment="1" applyProtection="1">
      <alignment vertical="center" wrapText="1"/>
      <protection locked="0"/>
    </xf>
    <xf numFmtId="0" fontId="3" fillId="0" borderId="67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vertical="center" wrapText="1"/>
      <protection locked="0"/>
    </xf>
    <xf numFmtId="0" fontId="3" fillId="0" borderId="62" xfId="0" applyFont="1" applyBorder="1" applyAlignment="1" applyProtection="1">
      <alignment vertical="center" wrapText="1"/>
      <protection locked="0"/>
    </xf>
    <xf numFmtId="0" fontId="3" fillId="0" borderId="63" xfId="0" applyFont="1" applyBorder="1" applyAlignment="1" applyProtection="1">
      <alignment vertical="center" wrapText="1"/>
      <protection locked="0"/>
    </xf>
    <xf numFmtId="0" fontId="3" fillId="0" borderId="64" xfId="0" applyFont="1" applyBorder="1" applyAlignment="1" applyProtection="1">
      <alignment vertical="center" wrapText="1"/>
      <protection locked="0"/>
    </xf>
    <xf numFmtId="0" fontId="3" fillId="0" borderId="69" xfId="0" applyFont="1" applyBorder="1" applyAlignment="1" applyProtection="1">
      <alignment horizontal="left" vertical="center" wrapText="1"/>
      <protection locked="0"/>
    </xf>
    <xf numFmtId="0" fontId="3" fillId="0" borderId="68" xfId="0" applyFont="1" applyBorder="1" applyAlignment="1" applyProtection="1">
      <alignment horizontal="left" vertical="center" wrapText="1"/>
      <protection locked="0"/>
    </xf>
    <xf numFmtId="164" fontId="8" fillId="0" borderId="43" xfId="0" applyNumberFormat="1" applyFont="1" applyBorder="1" applyAlignment="1" applyProtection="1">
      <alignment horizontal="center" vertical="center" wrapText="1"/>
    </xf>
    <xf numFmtId="0" fontId="8" fillId="0" borderId="4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45" xfId="0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top" wrapText="1"/>
      <protection locked="0"/>
    </xf>
    <xf numFmtId="0" fontId="3" fillId="0" borderId="46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165" fontId="3" fillId="0" borderId="17" xfId="0" applyNumberFormat="1" applyFont="1" applyBorder="1" applyAlignment="1" applyProtection="1">
      <alignment horizontal="center" vertical="center" wrapText="1"/>
    </xf>
    <xf numFmtId="165" fontId="3" fillId="0" borderId="35" xfId="0" applyNumberFormat="1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76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165" fontId="3" fillId="0" borderId="76" xfId="0" applyNumberFormat="1" applyFont="1" applyBorder="1" applyAlignment="1" applyProtection="1">
      <alignment horizontal="center" vertical="center" wrapText="1"/>
    </xf>
    <xf numFmtId="165" fontId="3" fillId="0" borderId="15" xfId="0" applyNumberFormat="1" applyFont="1" applyBorder="1" applyAlignment="1" applyProtection="1">
      <alignment horizontal="center" vertical="center" wrapText="1"/>
    </xf>
    <xf numFmtId="0" fontId="3" fillId="0" borderId="7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49" fontId="3" fillId="0" borderId="7" xfId="0" applyNumberFormat="1" applyFont="1" applyBorder="1" applyAlignment="1" applyProtection="1">
      <alignment horizontal="center" vertical="top" wrapText="1"/>
      <protection locked="0"/>
    </xf>
    <xf numFmtId="49" fontId="3" fillId="0" borderId="10" xfId="0" applyNumberFormat="1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top" wrapText="1"/>
      <protection locked="0"/>
    </xf>
    <xf numFmtId="49" fontId="3" fillId="0" borderId="16" xfId="0" applyNumberFormat="1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 applyProtection="1">
      <alignment horizontal="center" vertical="top" wrapText="1"/>
      <protection locked="0"/>
    </xf>
    <xf numFmtId="0" fontId="3" fillId="0" borderId="47" xfId="0" applyFont="1" applyBorder="1" applyAlignment="1" applyProtection="1">
      <alignment horizontal="center" vertical="top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5"/>
  <sheetViews>
    <sheetView workbookViewId="0">
      <selection activeCell="B3" sqref="B3:L3"/>
    </sheetView>
  </sheetViews>
  <sheetFormatPr defaultRowHeight="15" x14ac:dyDescent="0.25"/>
  <cols>
    <col min="1" max="1" width="3" style="1" customWidth="1"/>
    <col min="2" max="2" width="15.42578125" style="1" customWidth="1"/>
    <col min="3" max="3" width="14.42578125" style="1" customWidth="1"/>
    <col min="4" max="4" width="10.28515625" style="1" customWidth="1"/>
    <col min="5" max="6" width="10" style="1" customWidth="1"/>
    <col min="7" max="7" width="9.7109375" style="1" customWidth="1"/>
    <col min="8" max="11" width="10.28515625" style="1" customWidth="1"/>
    <col min="12" max="12" width="11" style="1" bestFit="1" customWidth="1"/>
    <col min="13" max="16384" width="9.140625" style="1"/>
  </cols>
  <sheetData>
    <row r="1" spans="2:12" ht="15" customHeight="1" x14ac:dyDescent="0.25">
      <c r="B1" s="22"/>
      <c r="D1" s="2"/>
      <c r="E1" s="2"/>
      <c r="F1" s="23"/>
      <c r="G1" s="24"/>
      <c r="I1" s="120" t="s">
        <v>40</v>
      </c>
      <c r="J1" s="120"/>
      <c r="K1" s="67"/>
    </row>
    <row r="2" spans="2:12" ht="57" customHeight="1" x14ac:dyDescent="0.25">
      <c r="D2" s="24"/>
      <c r="E2" s="24"/>
      <c r="G2" s="121" t="s">
        <v>129</v>
      </c>
      <c r="H2" s="121"/>
      <c r="I2" s="121"/>
      <c r="J2" s="121"/>
      <c r="K2" s="121"/>
      <c r="L2" s="121"/>
    </row>
    <row r="3" spans="2:12" x14ac:dyDescent="0.25">
      <c r="B3" s="119" t="s">
        <v>126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2:12" ht="27.75" customHeight="1" x14ac:dyDescent="0.25">
      <c r="B4" s="97" t="s">
        <v>41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12" ht="15.75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</row>
    <row r="6" spans="2:12" ht="25.5" customHeight="1" x14ac:dyDescent="0.25">
      <c r="B6" s="25" t="s">
        <v>42</v>
      </c>
      <c r="C6" s="98" t="s">
        <v>43</v>
      </c>
      <c r="D6" s="99"/>
      <c r="E6" s="99"/>
      <c r="F6" s="99"/>
      <c r="G6" s="99"/>
      <c r="H6" s="99"/>
      <c r="I6" s="99"/>
      <c r="J6" s="99"/>
      <c r="K6" s="99"/>
      <c r="L6" s="100"/>
    </row>
    <row r="7" spans="2:12" ht="38.25" customHeight="1" x14ac:dyDescent="0.25">
      <c r="B7" s="26" t="s">
        <v>44</v>
      </c>
      <c r="C7" s="103" t="s">
        <v>45</v>
      </c>
      <c r="D7" s="104"/>
      <c r="E7" s="104"/>
      <c r="F7" s="104"/>
      <c r="G7" s="104"/>
      <c r="H7" s="104"/>
      <c r="I7" s="104"/>
      <c r="J7" s="104"/>
      <c r="K7" s="104"/>
      <c r="L7" s="105"/>
    </row>
    <row r="8" spans="2:12" ht="51" customHeight="1" x14ac:dyDescent="0.25">
      <c r="B8" s="27" t="s">
        <v>46</v>
      </c>
      <c r="C8" s="103" t="s">
        <v>83</v>
      </c>
      <c r="D8" s="104"/>
      <c r="E8" s="104"/>
      <c r="F8" s="104"/>
      <c r="G8" s="104"/>
      <c r="H8" s="104"/>
      <c r="I8" s="104"/>
      <c r="J8" s="104"/>
      <c r="K8" s="104"/>
      <c r="L8" s="105"/>
    </row>
    <row r="9" spans="2:12" ht="24" customHeight="1" x14ac:dyDescent="0.25">
      <c r="B9" s="88" t="s">
        <v>47</v>
      </c>
      <c r="C9" s="106" t="s">
        <v>64</v>
      </c>
      <c r="D9" s="107"/>
      <c r="E9" s="107"/>
      <c r="F9" s="107"/>
      <c r="G9" s="107"/>
      <c r="H9" s="107"/>
      <c r="I9" s="107"/>
      <c r="J9" s="107"/>
      <c r="K9" s="107"/>
      <c r="L9" s="108"/>
    </row>
    <row r="10" spans="2:12" ht="17.25" hidden="1" customHeight="1" x14ac:dyDescent="0.25">
      <c r="B10" s="101"/>
      <c r="C10" s="109" t="s">
        <v>48</v>
      </c>
      <c r="D10" s="95"/>
      <c r="E10" s="95"/>
      <c r="F10" s="95"/>
      <c r="G10" s="95"/>
      <c r="H10" s="95"/>
      <c r="I10" s="95"/>
      <c r="J10" s="95"/>
      <c r="K10" s="95"/>
      <c r="L10" s="96"/>
    </row>
    <row r="11" spans="2:12" ht="18.75" customHeight="1" x14ac:dyDescent="0.25">
      <c r="B11" s="102"/>
      <c r="C11" s="110" t="s">
        <v>84</v>
      </c>
      <c r="D11" s="111"/>
      <c r="E11" s="111"/>
      <c r="F11" s="111"/>
      <c r="G11" s="111"/>
      <c r="H11" s="111"/>
      <c r="I11" s="111"/>
      <c r="J11" s="111"/>
      <c r="K11" s="111"/>
      <c r="L11" s="112"/>
    </row>
    <row r="12" spans="2:12" ht="39.75" customHeight="1" x14ac:dyDescent="0.25">
      <c r="B12" s="113" t="s">
        <v>49</v>
      </c>
      <c r="C12" s="130" t="s">
        <v>124</v>
      </c>
      <c r="D12" s="107"/>
      <c r="E12" s="107"/>
      <c r="F12" s="107"/>
      <c r="G12" s="107"/>
      <c r="H12" s="107"/>
      <c r="I12" s="107"/>
      <c r="J12" s="107"/>
      <c r="K12" s="107"/>
      <c r="L12" s="108"/>
    </row>
    <row r="13" spans="2:12" ht="15" customHeight="1" x14ac:dyDescent="0.25">
      <c r="B13" s="114"/>
      <c r="C13" s="94" t="s">
        <v>38</v>
      </c>
      <c r="D13" s="95"/>
      <c r="E13" s="95"/>
      <c r="F13" s="95"/>
      <c r="G13" s="95"/>
      <c r="H13" s="95"/>
      <c r="I13" s="95"/>
      <c r="J13" s="95"/>
      <c r="K13" s="95"/>
      <c r="L13" s="96"/>
    </row>
    <row r="14" spans="2:12" ht="15" customHeight="1" x14ac:dyDescent="0.25">
      <c r="B14" s="115"/>
      <c r="C14" s="129" t="s">
        <v>97</v>
      </c>
      <c r="D14" s="111"/>
      <c r="E14" s="111"/>
      <c r="F14" s="111"/>
      <c r="G14" s="111"/>
      <c r="H14" s="111"/>
      <c r="I14" s="111"/>
      <c r="J14" s="111"/>
      <c r="K14" s="111"/>
      <c r="L14" s="112"/>
    </row>
    <row r="15" spans="2:12" ht="38.25" x14ac:dyDescent="0.25">
      <c r="B15" s="26" t="s">
        <v>50</v>
      </c>
      <c r="C15" s="116" t="s">
        <v>115</v>
      </c>
      <c r="D15" s="117"/>
      <c r="E15" s="117"/>
      <c r="F15" s="117"/>
      <c r="G15" s="117"/>
      <c r="H15" s="117"/>
      <c r="I15" s="117"/>
      <c r="J15" s="117"/>
      <c r="K15" s="117"/>
      <c r="L15" s="118"/>
    </row>
    <row r="16" spans="2:12" ht="15" customHeight="1" x14ac:dyDescent="0.25">
      <c r="B16" s="87" t="s">
        <v>51</v>
      </c>
      <c r="C16" s="89" t="s">
        <v>52</v>
      </c>
      <c r="D16" s="116" t="s">
        <v>53</v>
      </c>
      <c r="E16" s="117"/>
      <c r="F16" s="117"/>
      <c r="G16" s="117"/>
      <c r="H16" s="117"/>
      <c r="I16" s="117"/>
      <c r="J16" s="117"/>
      <c r="K16" s="117"/>
      <c r="L16" s="118"/>
    </row>
    <row r="17" spans="2:14" x14ac:dyDescent="0.25">
      <c r="B17" s="87"/>
      <c r="C17" s="90"/>
      <c r="D17" s="90" t="s">
        <v>10</v>
      </c>
      <c r="E17" s="90" t="s">
        <v>11</v>
      </c>
      <c r="F17" s="90" t="s">
        <v>12</v>
      </c>
      <c r="G17" s="90" t="s">
        <v>13</v>
      </c>
      <c r="H17" s="90" t="s">
        <v>14</v>
      </c>
      <c r="I17" s="90" t="s">
        <v>66</v>
      </c>
      <c r="J17" s="90" t="s">
        <v>68</v>
      </c>
      <c r="K17" s="90" t="s">
        <v>113</v>
      </c>
      <c r="L17" s="118" t="s">
        <v>16</v>
      </c>
    </row>
    <row r="18" spans="2:14" x14ac:dyDescent="0.25">
      <c r="B18" s="87"/>
      <c r="C18" s="90"/>
      <c r="D18" s="90"/>
      <c r="E18" s="90"/>
      <c r="F18" s="90"/>
      <c r="G18" s="90"/>
      <c r="H18" s="90"/>
      <c r="I18" s="90"/>
      <c r="J18" s="90"/>
      <c r="K18" s="90"/>
      <c r="L18" s="118"/>
    </row>
    <row r="19" spans="2:14" x14ac:dyDescent="0.25">
      <c r="B19" s="87"/>
      <c r="C19" s="28" t="s">
        <v>54</v>
      </c>
      <c r="D19" s="91">
        <f>SUM(D21:D25)</f>
        <v>2262.8000000000002</v>
      </c>
      <c r="E19" s="92">
        <f t="shared" ref="E19:H19" si="0">SUM(E21:E25)</f>
        <v>2794</v>
      </c>
      <c r="F19" s="91">
        <f t="shared" si="0"/>
        <v>2996.8999999999996</v>
      </c>
      <c r="G19" s="92">
        <f t="shared" si="0"/>
        <v>4468.5</v>
      </c>
      <c r="H19" s="92">
        <f t="shared" si="0"/>
        <v>1468.8</v>
      </c>
      <c r="I19" s="93">
        <f>SUM(I21:I25)</f>
        <v>2086.7000000000003</v>
      </c>
      <c r="J19" s="93">
        <f>SUM(J21:J25)</f>
        <v>1799.5</v>
      </c>
      <c r="K19" s="93">
        <f>SUM(K21:K25)</f>
        <v>1779.8999999999999</v>
      </c>
      <c r="L19" s="131">
        <f>SUM(L21:L25)</f>
        <v>19657.099999999999</v>
      </c>
    </row>
    <row r="20" spans="2:14" ht="14.25" customHeight="1" x14ac:dyDescent="0.25">
      <c r="B20" s="87"/>
      <c r="C20" s="29" t="s">
        <v>55</v>
      </c>
      <c r="D20" s="91"/>
      <c r="E20" s="92"/>
      <c r="F20" s="91"/>
      <c r="G20" s="92"/>
      <c r="H20" s="92"/>
      <c r="I20" s="93"/>
      <c r="J20" s="93"/>
      <c r="K20" s="93"/>
      <c r="L20" s="132"/>
    </row>
    <row r="21" spans="2:14" ht="75.75" customHeight="1" x14ac:dyDescent="0.25">
      <c r="B21" s="87"/>
      <c r="C21" s="30" t="s">
        <v>17</v>
      </c>
      <c r="D21" s="5">
        <f>'Прил2 МП город'!H17+'Прил2 МП город'!H35+'Прил2 МП город'!H65</f>
        <v>1669</v>
      </c>
      <c r="E21" s="5">
        <f>'Прил2 МП город'!I17+'Прил2 МП город'!I35+'Прил2 МП город'!I65</f>
        <v>2220</v>
      </c>
      <c r="F21" s="5">
        <f>'Прил2 МП город'!J17+'Прил2 МП город'!J35+'Прил2 МП город'!J65</f>
        <v>2400.1999999999998</v>
      </c>
      <c r="G21" s="5">
        <f>'Прил2 МП город'!K17+'Прил2 МП город'!K35+'Прил2 МП город'!K65</f>
        <v>4218.3999999999996</v>
      </c>
      <c r="H21" s="5">
        <f>'Прил2 МП город'!L17+'Прил2 МП город'!L35+'Прил2 МП город'!L65</f>
        <v>1250.8</v>
      </c>
      <c r="I21" s="5">
        <f>'Прил2 МП город'!M17+'Прил2 МП город'!M35+'Прил2 МП город'!M65</f>
        <v>1545.6000000000001</v>
      </c>
      <c r="J21" s="5">
        <f>'Прил2 МП город'!N17+'Прил2 МП город'!N35+'Прил2 МП город'!N65</f>
        <v>1545.6</v>
      </c>
      <c r="K21" s="5">
        <f>'Прил2 МП город'!O17+'Прил2 МП город'!O35+'Прил2 МП город'!O65</f>
        <v>1545.6</v>
      </c>
      <c r="L21" s="31">
        <f>SUM(D21:K21)</f>
        <v>16395.199999999997</v>
      </c>
    </row>
    <row r="22" spans="2:14" ht="70.5" customHeight="1" x14ac:dyDescent="0.25">
      <c r="B22" s="87"/>
      <c r="C22" s="30" t="s">
        <v>18</v>
      </c>
      <c r="D22" s="5">
        <f>'Прил2 МП город'!H18+'Прил2 МП город'!H36+'Прил2 МП город'!H66</f>
        <v>300</v>
      </c>
      <c r="E22" s="5">
        <f>'Прил2 МП город'!I18+'Прил2 МП город'!I36+'Прил2 МП город'!I66</f>
        <v>300</v>
      </c>
      <c r="F22" s="5">
        <f>'Прил2 МП город'!J18+'Прил2 МП город'!J36+'Прил2 МП город'!J66</f>
        <v>302.10000000000002</v>
      </c>
      <c r="G22" s="5">
        <f>'Прил2 МП город'!K18+'Прил2 МП город'!K36+'Прил2 МП город'!K66</f>
        <v>250.1</v>
      </c>
      <c r="H22" s="5">
        <f>'Прил2 МП город'!L18+'Прил2 МП город'!L36+'Прил2 МП город'!L66</f>
        <v>218</v>
      </c>
      <c r="I22" s="5">
        <f>'Прил2 МП город'!M18+'Прил2 МП город'!M36+'Прил2 МП город'!M66</f>
        <v>279.3</v>
      </c>
      <c r="J22" s="5">
        <f>'Прил2 МП город'!N18+'Прил2 МП город'!N36+'Прил2 МП город'!N66</f>
        <v>253.9</v>
      </c>
      <c r="K22" s="5">
        <f>'Прил2 МП город'!O18+'Прил2 МП город'!O36+'Прил2 МП город'!O66</f>
        <v>234.3</v>
      </c>
      <c r="L22" s="69">
        <f t="shared" ref="L22:L25" si="1">SUM(D22:K22)</f>
        <v>2137.7000000000003</v>
      </c>
    </row>
    <row r="23" spans="2:14" ht="50.25" customHeight="1" x14ac:dyDescent="0.25">
      <c r="B23" s="87"/>
      <c r="C23" s="30" t="s">
        <v>19</v>
      </c>
      <c r="D23" s="5">
        <f>'Прил2 МП город'!H19+'Прил2 МП город'!H37+'Прил2 МП город'!H67</f>
        <v>0</v>
      </c>
      <c r="E23" s="5">
        <f>'Прил2 МП город'!I19+'Прил2 МП город'!I37+'Прил2 МП город'!I67</f>
        <v>0</v>
      </c>
      <c r="F23" s="5">
        <f>'Прил2 МП город'!J19+'Прил2 МП город'!J37+'Прил2 МП город'!J67</f>
        <v>0</v>
      </c>
      <c r="G23" s="5">
        <f>'Прил2 МП город'!K19+'Прил2 МП город'!K37+'Прил2 МП город'!K67</f>
        <v>0</v>
      </c>
      <c r="H23" s="5">
        <f>'Прил2 МП город'!L19+'Прил2 МП город'!L37+'Прил2 МП город'!L67</f>
        <v>0</v>
      </c>
      <c r="I23" s="5">
        <f>'Прил2 МП город'!M19+'Прил2 МП город'!M37+'Прил2 МП город'!M67</f>
        <v>0</v>
      </c>
      <c r="J23" s="5">
        <f>'Прил2 МП город'!N19+'Прил2 МП город'!N37+'Прил2 МП город'!N67</f>
        <v>0</v>
      </c>
      <c r="K23" s="5">
        <f>'Прил2 МП город'!O19+'Прил2 МП город'!O37+'Прил2 МП город'!O67</f>
        <v>0</v>
      </c>
      <c r="L23" s="69">
        <f t="shared" si="1"/>
        <v>0</v>
      </c>
    </row>
    <row r="24" spans="2:14" ht="61.5" customHeight="1" x14ac:dyDescent="0.25">
      <c r="B24" s="87"/>
      <c r="C24" s="30" t="s">
        <v>20</v>
      </c>
      <c r="D24" s="5">
        <f>'Прил2 МП город'!H20+'Прил2 МП город'!H38+'Прил2 МП город'!H68</f>
        <v>293.8</v>
      </c>
      <c r="E24" s="5">
        <f>'Прил2 МП город'!I20+'Прил2 МП город'!I38+'Прил2 МП город'!I68</f>
        <v>274</v>
      </c>
      <c r="F24" s="5">
        <f>'Прил2 МП город'!J20+'Прил2 МП город'!J38+'Прил2 МП город'!J68</f>
        <v>294.60000000000002</v>
      </c>
      <c r="G24" s="5">
        <f>'Прил2 МП город'!K20+'Прил2 МП город'!K38+'Прил2 МП город'!K68</f>
        <v>0</v>
      </c>
      <c r="H24" s="5">
        <f>'Прил2 МП город'!L20+'Прил2 МП город'!L38+'Прил2 МП город'!L68</f>
        <v>0</v>
      </c>
      <c r="I24" s="5">
        <f>'Прил2 МП город'!M20+'Прил2 МП город'!M38+'Прил2 МП город'!M68</f>
        <v>261.8</v>
      </c>
      <c r="J24" s="5">
        <f>'Прил2 МП город'!N20+'Прил2 МП город'!N38+'Прил2 МП город'!N68</f>
        <v>0</v>
      </c>
      <c r="K24" s="5">
        <f>'Прил2 МП город'!O20+'Прил2 МП город'!O38+'Прил2 МП город'!O68</f>
        <v>0</v>
      </c>
      <c r="L24" s="69">
        <f t="shared" si="1"/>
        <v>1124.2</v>
      </c>
    </row>
    <row r="25" spans="2:14" ht="25.5" customHeight="1" x14ac:dyDescent="0.25">
      <c r="B25" s="88"/>
      <c r="C25" s="30" t="s">
        <v>25</v>
      </c>
      <c r="D25" s="5">
        <f>'Прил2 МП город'!H21+'Прил2 МП город'!H39+'Прил2 МП город'!H69</f>
        <v>0</v>
      </c>
      <c r="E25" s="5">
        <f>'Прил2 МП город'!I21+'Прил2 МП город'!I39+'Прил2 МП город'!I69</f>
        <v>0</v>
      </c>
      <c r="F25" s="5">
        <f>'Прил2 МП город'!J21+'Прил2 МП город'!J39+'Прил2 МП город'!J69</f>
        <v>0</v>
      </c>
      <c r="G25" s="5">
        <f>'Прил2 МП город'!K21+'Прил2 МП город'!K39+'Прил2 МП город'!K69</f>
        <v>0</v>
      </c>
      <c r="H25" s="5">
        <f>'Прил2 МП город'!L21+'Прил2 МП город'!L39+'Прил2 МП город'!L69</f>
        <v>0</v>
      </c>
      <c r="I25" s="5">
        <f>'Прил2 МП город'!M21+'Прил2 МП город'!M39+'Прил2 МП город'!M69</f>
        <v>0</v>
      </c>
      <c r="J25" s="5">
        <f>'Прил2 МП город'!N21+'Прил2 МП город'!N39+'Прил2 МП город'!N69</f>
        <v>0</v>
      </c>
      <c r="K25" s="5">
        <f>'Прил2 МП город'!O21+'Прил2 МП город'!O39+'Прил2 МП город'!O69</f>
        <v>0</v>
      </c>
      <c r="L25" s="69">
        <f t="shared" si="1"/>
        <v>0</v>
      </c>
    </row>
    <row r="26" spans="2:14" ht="19.5" customHeight="1" x14ac:dyDescent="0.25">
      <c r="B26" s="122" t="s">
        <v>56</v>
      </c>
      <c r="C26" s="85" t="s">
        <v>57</v>
      </c>
      <c r="D26" s="85"/>
      <c r="E26" s="85"/>
      <c r="F26" s="85"/>
      <c r="G26" s="85"/>
      <c r="H26" s="85"/>
      <c r="I26" s="85"/>
      <c r="J26" s="85"/>
      <c r="K26" s="85"/>
      <c r="L26" s="86"/>
    </row>
    <row r="27" spans="2:14" ht="14.25" customHeight="1" x14ac:dyDescent="0.25">
      <c r="B27" s="123"/>
      <c r="C27" s="83" t="s">
        <v>58</v>
      </c>
      <c r="D27" s="83"/>
      <c r="E27" s="83"/>
      <c r="F27" s="83"/>
      <c r="G27" s="83"/>
      <c r="H27" s="83"/>
      <c r="I27" s="83"/>
      <c r="J27" s="83"/>
      <c r="K27" s="83"/>
      <c r="L27" s="84"/>
    </row>
    <row r="28" spans="2:14" ht="17.25" customHeight="1" x14ac:dyDescent="0.25">
      <c r="B28" s="123"/>
      <c r="C28" s="83" t="s">
        <v>62</v>
      </c>
      <c r="D28" s="83"/>
      <c r="E28" s="83"/>
      <c r="F28" s="83"/>
      <c r="G28" s="83"/>
      <c r="H28" s="83"/>
      <c r="I28" s="83"/>
      <c r="J28" s="83"/>
      <c r="K28" s="83"/>
      <c r="L28" s="84"/>
    </row>
    <row r="29" spans="2:14" ht="15" customHeight="1" x14ac:dyDescent="0.25">
      <c r="B29" s="123"/>
      <c r="C29" s="83" t="s">
        <v>85</v>
      </c>
      <c r="D29" s="83"/>
      <c r="E29" s="83"/>
      <c r="F29" s="83"/>
      <c r="G29" s="83"/>
      <c r="H29" s="83"/>
      <c r="I29" s="83"/>
      <c r="J29" s="83"/>
      <c r="K29" s="83"/>
      <c r="L29" s="84"/>
    </row>
    <row r="30" spans="2:14" ht="15" customHeight="1" x14ac:dyDescent="0.25">
      <c r="B30" s="123"/>
      <c r="C30" s="125" t="s">
        <v>88</v>
      </c>
      <c r="D30" s="83"/>
      <c r="E30" s="83"/>
      <c r="F30" s="83"/>
      <c r="G30" s="83"/>
      <c r="H30" s="83"/>
      <c r="I30" s="83"/>
      <c r="J30" s="83"/>
      <c r="K30" s="83"/>
      <c r="L30" s="84"/>
      <c r="M30" s="32"/>
      <c r="N30" s="32"/>
    </row>
    <row r="31" spans="2:14" ht="15" customHeight="1" x14ac:dyDescent="0.25">
      <c r="B31" s="123"/>
      <c r="C31" s="125" t="s">
        <v>89</v>
      </c>
      <c r="D31" s="83"/>
      <c r="E31" s="83"/>
      <c r="F31" s="83"/>
      <c r="G31" s="83"/>
      <c r="H31" s="83"/>
      <c r="I31" s="83"/>
      <c r="J31" s="83"/>
      <c r="K31" s="83"/>
      <c r="L31" s="84"/>
      <c r="M31" s="32"/>
      <c r="N31" s="32"/>
    </row>
    <row r="32" spans="2:14" ht="15" customHeight="1" x14ac:dyDescent="0.25">
      <c r="B32" s="123"/>
      <c r="C32" s="125" t="s">
        <v>90</v>
      </c>
      <c r="D32" s="83"/>
      <c r="E32" s="83"/>
      <c r="F32" s="83"/>
      <c r="G32" s="83"/>
      <c r="H32" s="83"/>
      <c r="I32" s="83"/>
      <c r="J32" s="83"/>
      <c r="K32" s="83"/>
      <c r="L32" s="84"/>
      <c r="M32" s="32"/>
      <c r="N32" s="32"/>
    </row>
    <row r="33" spans="2:14" ht="15" customHeight="1" x14ac:dyDescent="0.25">
      <c r="B33" s="123"/>
      <c r="C33" s="125" t="s">
        <v>91</v>
      </c>
      <c r="D33" s="83"/>
      <c r="E33" s="83"/>
      <c r="F33" s="83"/>
      <c r="G33" s="83"/>
      <c r="H33" s="83"/>
      <c r="I33" s="83"/>
      <c r="J33" s="83"/>
      <c r="K33" s="83"/>
      <c r="L33" s="84"/>
      <c r="M33" s="32"/>
      <c r="N33" s="32"/>
    </row>
    <row r="34" spans="2:14" ht="15" customHeight="1" x14ac:dyDescent="0.25">
      <c r="B34" s="123"/>
      <c r="C34" s="125" t="s">
        <v>92</v>
      </c>
      <c r="D34" s="83"/>
      <c r="E34" s="83"/>
      <c r="F34" s="83"/>
      <c r="G34" s="83"/>
      <c r="H34" s="83"/>
      <c r="I34" s="83"/>
      <c r="J34" s="83"/>
      <c r="K34" s="83"/>
      <c r="L34" s="84"/>
      <c r="M34" s="32"/>
      <c r="N34" s="32"/>
    </row>
    <row r="35" spans="2:14" ht="15" customHeight="1" thickBot="1" x14ac:dyDescent="0.3">
      <c r="B35" s="124"/>
      <c r="C35" s="126" t="s">
        <v>93</v>
      </c>
      <c r="D35" s="127"/>
      <c r="E35" s="127"/>
      <c r="F35" s="127"/>
      <c r="G35" s="127"/>
      <c r="H35" s="127"/>
      <c r="I35" s="127"/>
      <c r="J35" s="127"/>
      <c r="K35" s="127"/>
      <c r="L35" s="128"/>
      <c r="M35" s="32"/>
      <c r="N35" s="32"/>
    </row>
  </sheetData>
  <sheetProtection password="C665" sheet="1" objects="1" scenarios="1"/>
  <mergeCells count="48">
    <mergeCell ref="B3:L3"/>
    <mergeCell ref="I1:J1"/>
    <mergeCell ref="G2:L2"/>
    <mergeCell ref="B26:B35"/>
    <mergeCell ref="C33:L33"/>
    <mergeCell ref="C35:L35"/>
    <mergeCell ref="C34:L34"/>
    <mergeCell ref="C32:L32"/>
    <mergeCell ref="C30:L30"/>
    <mergeCell ref="C31:L31"/>
    <mergeCell ref="C14:L14"/>
    <mergeCell ref="C12:L12"/>
    <mergeCell ref="D16:L16"/>
    <mergeCell ref="L17:L18"/>
    <mergeCell ref="L19:L20"/>
    <mergeCell ref="D19:D20"/>
    <mergeCell ref="E19:E20"/>
    <mergeCell ref="C13:L13"/>
    <mergeCell ref="B4:L4"/>
    <mergeCell ref="C6:L6"/>
    <mergeCell ref="B9:B11"/>
    <mergeCell ref="C7:L7"/>
    <mergeCell ref="C8:L8"/>
    <mergeCell ref="C9:L9"/>
    <mergeCell ref="C10:L10"/>
    <mergeCell ref="C11:L11"/>
    <mergeCell ref="B12:B14"/>
    <mergeCell ref="C15:L15"/>
    <mergeCell ref="J19:J20"/>
    <mergeCell ref="G17:G18"/>
    <mergeCell ref="H17:H18"/>
    <mergeCell ref="J17:J18"/>
    <mergeCell ref="C29:L29"/>
    <mergeCell ref="C28:L28"/>
    <mergeCell ref="C27:L27"/>
    <mergeCell ref="C26:L26"/>
    <mergeCell ref="B16:B25"/>
    <mergeCell ref="C16:C18"/>
    <mergeCell ref="D17:D18"/>
    <mergeCell ref="E17:E18"/>
    <mergeCell ref="F19:F20"/>
    <mergeCell ref="G19:G20"/>
    <mergeCell ref="H19:H20"/>
    <mergeCell ref="I17:I18"/>
    <mergeCell ref="I19:I20"/>
    <mergeCell ref="K17:K18"/>
    <mergeCell ref="K19:K20"/>
    <mergeCell ref="F17:F18"/>
  </mergeCells>
  <printOptions horizontalCentered="1"/>
  <pageMargins left="0" right="0" top="0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3"/>
  <sheetViews>
    <sheetView workbookViewId="0">
      <selection activeCell="J2" sqref="J2:P3"/>
    </sheetView>
  </sheetViews>
  <sheetFormatPr defaultRowHeight="15" x14ac:dyDescent="0.25"/>
  <cols>
    <col min="1" max="1" width="2.85546875" style="1" customWidth="1"/>
    <col min="2" max="2" width="5.7109375" style="1" customWidth="1"/>
    <col min="3" max="3" width="20.28515625" style="1" customWidth="1"/>
    <col min="4" max="4" width="14" style="1" customWidth="1"/>
    <col min="5" max="5" width="10.140625" style="1" customWidth="1"/>
    <col min="6" max="6" width="18.28515625" style="1" customWidth="1"/>
    <col min="7" max="7" width="9.85546875" style="1" customWidth="1"/>
    <col min="8" max="8" width="14" style="1" customWidth="1"/>
    <col min="9" max="17" width="9.140625" style="1"/>
    <col min="18" max="18" width="11.140625" style="1" bestFit="1" customWidth="1"/>
    <col min="19" max="16384" width="9.140625" style="1"/>
  </cols>
  <sheetData>
    <row r="1" spans="2:16" ht="14.25" customHeight="1" x14ac:dyDescent="0.25">
      <c r="B1" s="33"/>
      <c r="C1" s="33"/>
      <c r="D1" s="33"/>
      <c r="E1" s="33"/>
      <c r="F1" s="33"/>
      <c r="G1" s="33"/>
      <c r="H1" s="33"/>
      <c r="I1" s="33"/>
      <c r="J1" s="34"/>
      <c r="K1" s="34"/>
      <c r="L1" s="157" t="s">
        <v>98</v>
      </c>
      <c r="M1" s="157"/>
      <c r="N1" s="157"/>
      <c r="O1" s="73"/>
    </row>
    <row r="2" spans="2:16" ht="28.5" customHeight="1" x14ac:dyDescent="0.25">
      <c r="C2" s="35"/>
      <c r="D2" s="35"/>
      <c r="E2" s="35"/>
      <c r="F2" s="35"/>
      <c r="G2" s="35"/>
      <c r="H2" s="35"/>
      <c r="I2" s="35"/>
      <c r="J2" s="121" t="s">
        <v>130</v>
      </c>
      <c r="K2" s="121"/>
      <c r="L2" s="121"/>
      <c r="M2" s="121"/>
      <c r="N2" s="121"/>
      <c r="O2" s="121"/>
      <c r="P2" s="121"/>
    </row>
    <row r="3" spans="2:16" ht="23.25" customHeight="1" x14ac:dyDescent="0.25">
      <c r="B3" s="35"/>
      <c r="C3" s="35"/>
      <c r="D3" s="35"/>
      <c r="E3" s="35"/>
      <c r="F3" s="35"/>
      <c r="G3" s="35"/>
      <c r="H3" s="35"/>
      <c r="I3" s="35"/>
      <c r="J3" s="121"/>
      <c r="K3" s="121"/>
      <c r="L3" s="121"/>
      <c r="M3" s="121"/>
      <c r="N3" s="121"/>
      <c r="O3" s="121"/>
      <c r="P3" s="121"/>
    </row>
    <row r="4" spans="2:16" ht="44.25" customHeight="1" x14ac:dyDescent="0.25">
      <c r="B4" s="156" t="s">
        <v>127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</row>
    <row r="5" spans="2:16" ht="15.75" customHeight="1" x14ac:dyDescent="0.25">
      <c r="B5" s="97" t="s">
        <v>27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2:16" ht="15.75" x14ac:dyDescent="0.25">
      <c r="B6" s="158" t="s">
        <v>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</row>
    <row r="7" spans="2:16" x14ac:dyDescent="0.25">
      <c r="B7" s="133" t="s">
        <v>28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2:16" ht="12" customHeight="1" thickBot="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15" customHeight="1" x14ac:dyDescent="0.25">
      <c r="B9" s="151" t="s">
        <v>23</v>
      </c>
      <c r="C9" s="144" t="s">
        <v>29</v>
      </c>
      <c r="D9" s="144" t="s">
        <v>30</v>
      </c>
      <c r="E9" s="144"/>
      <c r="F9" s="144" t="s">
        <v>31</v>
      </c>
      <c r="G9" s="144" t="s">
        <v>32</v>
      </c>
      <c r="H9" s="144" t="s">
        <v>33</v>
      </c>
      <c r="I9" s="144" t="s">
        <v>34</v>
      </c>
      <c r="J9" s="144"/>
      <c r="K9" s="144"/>
      <c r="L9" s="144"/>
      <c r="M9" s="153"/>
      <c r="N9" s="153"/>
      <c r="O9" s="153"/>
      <c r="P9" s="154"/>
    </row>
    <row r="10" spans="2:16" ht="9.75" customHeight="1" x14ac:dyDescent="0.25">
      <c r="B10" s="152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116"/>
      <c r="N10" s="116"/>
      <c r="O10" s="116"/>
      <c r="P10" s="155"/>
    </row>
    <row r="11" spans="2:16" ht="5.25" customHeight="1" x14ac:dyDescent="0.25">
      <c r="B11" s="152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116"/>
      <c r="N11" s="116"/>
      <c r="O11" s="116"/>
      <c r="P11" s="155"/>
    </row>
    <row r="12" spans="2:16" x14ac:dyDescent="0.25">
      <c r="B12" s="152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116"/>
      <c r="N12" s="116"/>
      <c r="O12" s="116"/>
      <c r="P12" s="155"/>
    </row>
    <row r="13" spans="2:16" ht="15" customHeight="1" x14ac:dyDescent="0.25">
      <c r="B13" s="152"/>
      <c r="C13" s="90"/>
      <c r="D13" s="90" t="s">
        <v>35</v>
      </c>
      <c r="E13" s="90" t="s">
        <v>36</v>
      </c>
      <c r="F13" s="90"/>
      <c r="G13" s="90"/>
      <c r="H13" s="90"/>
      <c r="I13" s="90" t="s">
        <v>10</v>
      </c>
      <c r="J13" s="90" t="s">
        <v>11</v>
      </c>
      <c r="K13" s="90" t="s">
        <v>12</v>
      </c>
      <c r="L13" s="90" t="s">
        <v>13</v>
      </c>
      <c r="M13" s="90" t="s">
        <v>14</v>
      </c>
      <c r="N13" s="137" t="s">
        <v>66</v>
      </c>
      <c r="O13" s="117" t="s">
        <v>68</v>
      </c>
      <c r="P13" s="150" t="s">
        <v>113</v>
      </c>
    </row>
    <row r="14" spans="2:16" x14ac:dyDescent="0.25">
      <c r="B14" s="152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137"/>
      <c r="O14" s="117"/>
      <c r="P14" s="150"/>
    </row>
    <row r="15" spans="2:16" x14ac:dyDescent="0.25">
      <c r="B15" s="152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137"/>
      <c r="O15" s="117"/>
      <c r="P15" s="150"/>
    </row>
    <row r="16" spans="2:16" ht="7.5" customHeight="1" x14ac:dyDescent="0.25">
      <c r="B16" s="152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137"/>
      <c r="O16" s="117"/>
      <c r="P16" s="150"/>
    </row>
    <row r="17" spans="2:19" ht="21" customHeight="1" x14ac:dyDescent="0.25">
      <c r="B17" s="17">
        <v>1</v>
      </c>
      <c r="C17" s="16">
        <v>2</v>
      </c>
      <c r="D17" s="16">
        <v>3</v>
      </c>
      <c r="E17" s="16">
        <v>4</v>
      </c>
      <c r="F17" s="16">
        <v>5</v>
      </c>
      <c r="G17" s="16">
        <v>6</v>
      </c>
      <c r="H17" s="16">
        <v>7</v>
      </c>
      <c r="I17" s="16">
        <v>8</v>
      </c>
      <c r="J17" s="16">
        <v>9</v>
      </c>
      <c r="K17" s="16">
        <v>10</v>
      </c>
      <c r="L17" s="16">
        <v>11</v>
      </c>
      <c r="M17" s="18">
        <v>12</v>
      </c>
      <c r="N17" s="15">
        <v>13</v>
      </c>
      <c r="O17" s="68">
        <v>14</v>
      </c>
      <c r="P17" s="78">
        <v>15</v>
      </c>
    </row>
    <row r="18" spans="2:19" ht="64.5" customHeight="1" x14ac:dyDescent="0.25">
      <c r="B18" s="134" t="s">
        <v>15</v>
      </c>
      <c r="C18" s="145" t="s">
        <v>120</v>
      </c>
      <c r="D18" s="142">
        <f>'Прил2 МП город'!G17</f>
        <v>11261.900000000001</v>
      </c>
      <c r="E18" s="142">
        <f>'Прил2 МП город'!G18+'Прил2 МП город'!G19+'Прил2 МП город'!G20+'Прил2 МП город'!G21</f>
        <v>261.8</v>
      </c>
      <c r="F18" s="36" t="s">
        <v>99</v>
      </c>
      <c r="G18" s="37" t="s">
        <v>37</v>
      </c>
      <c r="H18" s="37">
        <v>232</v>
      </c>
      <c r="I18" s="37">
        <v>232</v>
      </c>
      <c r="J18" s="37">
        <v>332</v>
      </c>
      <c r="K18" s="37">
        <v>262</v>
      </c>
      <c r="L18" s="37">
        <v>263</v>
      </c>
      <c r="M18" s="16">
        <v>260</v>
      </c>
      <c r="N18" s="38">
        <v>285</v>
      </c>
      <c r="O18" s="74">
        <v>290</v>
      </c>
      <c r="P18" s="79">
        <v>300</v>
      </c>
    </row>
    <row r="19" spans="2:19" ht="72.75" customHeight="1" x14ac:dyDescent="0.25">
      <c r="B19" s="135"/>
      <c r="C19" s="146"/>
      <c r="D19" s="148"/>
      <c r="E19" s="148"/>
      <c r="F19" s="75" t="s">
        <v>123</v>
      </c>
      <c r="G19" s="71" t="s">
        <v>37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2">
        <v>0</v>
      </c>
      <c r="N19" s="38">
        <v>0</v>
      </c>
      <c r="O19" s="74">
        <v>0</v>
      </c>
      <c r="P19" s="79">
        <v>0</v>
      </c>
    </row>
    <row r="20" spans="2:19" ht="63" customHeight="1" x14ac:dyDescent="0.25">
      <c r="B20" s="136"/>
      <c r="C20" s="147"/>
      <c r="D20" s="149"/>
      <c r="E20" s="149"/>
      <c r="F20" s="36" t="s">
        <v>122</v>
      </c>
      <c r="G20" s="37" t="s">
        <v>39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6">
        <v>0</v>
      </c>
      <c r="N20" s="38">
        <v>1</v>
      </c>
      <c r="O20" s="74">
        <v>0</v>
      </c>
      <c r="P20" s="79">
        <v>0</v>
      </c>
    </row>
    <row r="21" spans="2:19" ht="42" customHeight="1" x14ac:dyDescent="0.25">
      <c r="B21" s="138" t="s">
        <v>82</v>
      </c>
      <c r="C21" s="140" t="s">
        <v>100</v>
      </c>
      <c r="D21" s="142">
        <f>'Прил2 МП город'!G35</f>
        <v>0</v>
      </c>
      <c r="E21" s="142">
        <f>'Прил2 МП город'!G36+'Прил2 МП город'!G37+'Прил2 МП город'!G38+'Прил2 МП город'!G39</f>
        <v>3000.1000000000004</v>
      </c>
      <c r="F21" s="39" t="s">
        <v>111</v>
      </c>
      <c r="G21" s="16" t="s">
        <v>37</v>
      </c>
      <c r="H21" s="16">
        <v>0</v>
      </c>
      <c r="I21" s="16">
        <v>1199</v>
      </c>
      <c r="J21" s="16">
        <v>25930</v>
      </c>
      <c r="K21" s="16">
        <v>25895</v>
      </c>
      <c r="L21" s="16">
        <v>1900</v>
      </c>
      <c r="M21" s="16">
        <v>4760</v>
      </c>
      <c r="N21" s="15">
        <v>4760</v>
      </c>
      <c r="O21" s="68">
        <v>4760</v>
      </c>
      <c r="P21" s="78">
        <v>4760</v>
      </c>
    </row>
    <row r="22" spans="2:19" ht="53.25" customHeight="1" x14ac:dyDescent="0.25">
      <c r="B22" s="139"/>
      <c r="C22" s="141"/>
      <c r="D22" s="143"/>
      <c r="E22" s="143"/>
      <c r="F22" s="40" t="s">
        <v>112</v>
      </c>
      <c r="G22" s="41" t="s">
        <v>39</v>
      </c>
      <c r="H22" s="41">
        <v>0</v>
      </c>
      <c r="I22" s="41">
        <v>8</v>
      </c>
      <c r="J22" s="41">
        <v>11</v>
      </c>
      <c r="K22" s="41">
        <v>10</v>
      </c>
      <c r="L22" s="41">
        <v>7</v>
      </c>
      <c r="M22" s="41">
        <v>10</v>
      </c>
      <c r="N22" s="42">
        <v>10</v>
      </c>
      <c r="O22" s="76">
        <v>10</v>
      </c>
      <c r="P22" s="80">
        <v>9</v>
      </c>
    </row>
    <row r="23" spans="2:19" ht="80.25" customHeight="1" thickBot="1" x14ac:dyDescent="0.3">
      <c r="B23" s="43" t="s">
        <v>79</v>
      </c>
      <c r="C23" s="44" t="s">
        <v>101</v>
      </c>
      <c r="D23" s="45">
        <f>'Прил2 МП город'!G65</f>
        <v>5133.2999999999993</v>
      </c>
      <c r="E23" s="45">
        <f>'Прил2 МП город'!G66+'Прил2 МП город'!G67+'Прил2 МП город'!G68+'Прил2 МП город'!G69</f>
        <v>0</v>
      </c>
      <c r="F23" s="44" t="s">
        <v>102</v>
      </c>
      <c r="G23" s="46" t="s">
        <v>37</v>
      </c>
      <c r="H23" s="46">
        <v>20</v>
      </c>
      <c r="I23" s="46">
        <v>20</v>
      </c>
      <c r="J23" s="46">
        <v>20</v>
      </c>
      <c r="K23" s="46">
        <v>20</v>
      </c>
      <c r="L23" s="46">
        <v>20</v>
      </c>
      <c r="M23" s="46">
        <v>0</v>
      </c>
      <c r="N23" s="47">
        <v>0</v>
      </c>
      <c r="O23" s="77">
        <v>0</v>
      </c>
      <c r="P23" s="81">
        <v>0</v>
      </c>
      <c r="R23" s="14"/>
      <c r="S23" s="14"/>
    </row>
  </sheetData>
  <sheetProtection password="C665" sheet="1" objects="1" scenarios="1"/>
  <mergeCells count="31">
    <mergeCell ref="B4:P4"/>
    <mergeCell ref="L1:N1"/>
    <mergeCell ref="J2:P3"/>
    <mergeCell ref="B5:P5"/>
    <mergeCell ref="B6:P6"/>
    <mergeCell ref="P13:P16"/>
    <mergeCell ref="L13:L16"/>
    <mergeCell ref="K13:K16"/>
    <mergeCell ref="J13:J16"/>
    <mergeCell ref="B9:B16"/>
    <mergeCell ref="I13:I16"/>
    <mergeCell ref="I9:P12"/>
    <mergeCell ref="H9:H16"/>
    <mergeCell ref="G9:G16"/>
    <mergeCell ref="F9:F16"/>
    <mergeCell ref="B7:P7"/>
    <mergeCell ref="O13:O16"/>
    <mergeCell ref="B18:B20"/>
    <mergeCell ref="N13:N16"/>
    <mergeCell ref="B21:B22"/>
    <mergeCell ref="C21:C22"/>
    <mergeCell ref="D21:D22"/>
    <mergeCell ref="E21:E22"/>
    <mergeCell ref="M13:M16"/>
    <mergeCell ref="E13:E16"/>
    <mergeCell ref="D13:D16"/>
    <mergeCell ref="C9:C16"/>
    <mergeCell ref="C18:C20"/>
    <mergeCell ref="D18:D20"/>
    <mergeCell ref="E18:E20"/>
    <mergeCell ref="D9:E12"/>
  </mergeCells>
  <printOptions horizontalCentered="1"/>
  <pageMargins left="0" right="0" top="0.39370078740157483" bottom="0" header="0" footer="0"/>
  <pageSetup paperSize="9" scale="85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IL77"/>
  <sheetViews>
    <sheetView tabSelected="1" workbookViewId="0">
      <selection activeCell="B6" sqref="B6:Q6"/>
    </sheetView>
  </sheetViews>
  <sheetFormatPr defaultRowHeight="15" x14ac:dyDescent="0.25"/>
  <cols>
    <col min="1" max="1" width="1.140625" style="1" customWidth="1"/>
    <col min="2" max="2" width="4.85546875" style="1" customWidth="1"/>
    <col min="3" max="3" width="14.85546875" style="1" customWidth="1"/>
    <col min="4" max="4" width="14.7109375" style="1" customWidth="1"/>
    <col min="5" max="5" width="11.42578125" style="1" customWidth="1"/>
    <col min="6" max="6" width="11.7109375" style="1" customWidth="1"/>
    <col min="7" max="9" width="9.140625" style="1"/>
    <col min="10" max="10" width="9.140625" style="6"/>
    <col min="11" max="15" width="9.140625" style="1"/>
    <col min="16" max="16" width="13.5703125" style="1" customWidth="1"/>
    <col min="17" max="17" width="14" style="1" customWidth="1"/>
    <col min="18" max="1598" width="9.140625" style="7"/>
    <col min="1599" max="16384" width="9.140625" style="1"/>
  </cols>
  <sheetData>
    <row r="2" spans="2:1598" ht="14.25" customHeight="1" x14ac:dyDescent="0.25">
      <c r="B2" s="33"/>
      <c r="C2" s="33"/>
      <c r="D2" s="33"/>
      <c r="E2" s="33"/>
      <c r="F2" s="33"/>
      <c r="G2" s="33"/>
      <c r="H2" s="33"/>
      <c r="I2" s="33"/>
      <c r="J2" s="34"/>
      <c r="K2" s="34"/>
      <c r="M2" s="193" t="s">
        <v>24</v>
      </c>
      <c r="N2" s="193"/>
      <c r="O2" s="193"/>
      <c r="P2" s="193"/>
      <c r="Q2" s="19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</row>
    <row r="3" spans="2:1598" ht="28.5" customHeight="1" x14ac:dyDescent="0.25">
      <c r="C3" s="35"/>
      <c r="D3" s="35"/>
      <c r="E3" s="35"/>
      <c r="F3" s="35"/>
      <c r="G3" s="35"/>
      <c r="H3" s="35"/>
      <c r="I3" s="35"/>
      <c r="K3" s="121" t="s">
        <v>130</v>
      </c>
      <c r="L3" s="121"/>
      <c r="M3" s="121"/>
      <c r="N3" s="121"/>
      <c r="O3" s="121"/>
      <c r="P3" s="121"/>
      <c r="Q3" s="12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</row>
    <row r="4" spans="2:1598" ht="23.25" customHeight="1" x14ac:dyDescent="0.25">
      <c r="B4" s="35"/>
      <c r="C4" s="35"/>
      <c r="D4" s="35"/>
      <c r="E4" s="35"/>
      <c r="F4" s="35"/>
      <c r="G4" s="35"/>
      <c r="H4" s="35"/>
      <c r="I4" s="35"/>
      <c r="J4" s="24"/>
      <c r="K4" s="121"/>
      <c r="L4" s="121"/>
      <c r="M4" s="121"/>
      <c r="N4" s="121"/>
      <c r="O4" s="121"/>
      <c r="P4" s="121"/>
      <c r="Q4" s="12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</row>
    <row r="5" spans="2:1598" ht="15.75" customHeight="1" x14ac:dyDescent="0.25">
      <c r="B5" s="192" t="s">
        <v>128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</row>
    <row r="6" spans="2:1598" ht="24.75" customHeight="1" x14ac:dyDescent="0.25">
      <c r="B6" s="97" t="s">
        <v>0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</row>
    <row r="7" spans="2:1598" ht="15.75" x14ac:dyDescent="0.25">
      <c r="B7" s="171" t="s">
        <v>1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</row>
    <row r="8" spans="2:1598" ht="15.75" customHeight="1" x14ac:dyDescent="0.25">
      <c r="B8" s="172" t="s">
        <v>2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</row>
    <row r="9" spans="2:1598" ht="15.75" thickBot="1" x14ac:dyDescent="0.3">
      <c r="B9" s="9"/>
      <c r="C9" s="3"/>
      <c r="E9" s="3"/>
      <c r="F9" s="10"/>
      <c r="G9" s="10"/>
      <c r="H9" s="3"/>
      <c r="I9" s="3"/>
      <c r="J9" s="11"/>
      <c r="K9" s="3"/>
      <c r="L9" s="3"/>
      <c r="M9" s="3"/>
      <c r="N9" s="3"/>
      <c r="O9" s="3"/>
      <c r="P9" s="3"/>
      <c r="Q9" s="3"/>
    </row>
    <row r="10" spans="2:1598" ht="20.25" customHeight="1" x14ac:dyDescent="0.25">
      <c r="B10" s="196" t="s">
        <v>23</v>
      </c>
      <c r="C10" s="173" t="s">
        <v>3</v>
      </c>
      <c r="D10" s="173" t="s">
        <v>4</v>
      </c>
      <c r="E10" s="173" t="s">
        <v>5</v>
      </c>
      <c r="F10" s="173" t="s">
        <v>61</v>
      </c>
      <c r="G10" s="173" t="s">
        <v>6</v>
      </c>
      <c r="H10" s="184" t="s">
        <v>7</v>
      </c>
      <c r="I10" s="185"/>
      <c r="J10" s="185"/>
      <c r="K10" s="185"/>
      <c r="L10" s="185"/>
      <c r="M10" s="185"/>
      <c r="N10" s="185"/>
      <c r="O10" s="186"/>
      <c r="P10" s="173" t="s">
        <v>8</v>
      </c>
      <c r="Q10" s="194" t="s">
        <v>9</v>
      </c>
    </row>
    <row r="11" spans="2:1598" x14ac:dyDescent="0.25">
      <c r="B11" s="197"/>
      <c r="C11" s="90"/>
      <c r="D11" s="90"/>
      <c r="E11" s="90"/>
      <c r="F11" s="90"/>
      <c r="G11" s="90"/>
      <c r="H11" s="187"/>
      <c r="I11" s="133"/>
      <c r="J11" s="133"/>
      <c r="K11" s="133"/>
      <c r="L11" s="133"/>
      <c r="M11" s="133"/>
      <c r="N11" s="133"/>
      <c r="O11" s="188"/>
      <c r="P11" s="90"/>
      <c r="Q11" s="195"/>
    </row>
    <row r="12" spans="2:1598" x14ac:dyDescent="0.25">
      <c r="B12" s="197"/>
      <c r="C12" s="90"/>
      <c r="D12" s="90"/>
      <c r="E12" s="90"/>
      <c r="F12" s="90"/>
      <c r="G12" s="90"/>
      <c r="H12" s="187"/>
      <c r="I12" s="133"/>
      <c r="J12" s="133"/>
      <c r="K12" s="133"/>
      <c r="L12" s="133"/>
      <c r="M12" s="133"/>
      <c r="N12" s="133"/>
      <c r="O12" s="188"/>
      <c r="P12" s="90"/>
      <c r="Q12" s="195"/>
    </row>
    <row r="13" spans="2:1598" x14ac:dyDescent="0.25">
      <c r="B13" s="197"/>
      <c r="C13" s="90"/>
      <c r="D13" s="90"/>
      <c r="E13" s="90"/>
      <c r="F13" s="90"/>
      <c r="G13" s="90"/>
      <c r="H13" s="189"/>
      <c r="I13" s="190"/>
      <c r="J13" s="190"/>
      <c r="K13" s="190"/>
      <c r="L13" s="190"/>
      <c r="M13" s="190"/>
      <c r="N13" s="190"/>
      <c r="O13" s="191"/>
      <c r="P13" s="90"/>
      <c r="Q13" s="195"/>
    </row>
    <row r="14" spans="2:1598" ht="15.75" customHeight="1" x14ac:dyDescent="0.25">
      <c r="B14" s="197"/>
      <c r="C14" s="90"/>
      <c r="D14" s="90"/>
      <c r="E14" s="90"/>
      <c r="F14" s="90"/>
      <c r="G14" s="90"/>
      <c r="H14" s="16" t="s">
        <v>10</v>
      </c>
      <c r="I14" s="16" t="s">
        <v>11</v>
      </c>
      <c r="J14" s="12" t="s">
        <v>12</v>
      </c>
      <c r="K14" s="16" t="s">
        <v>13</v>
      </c>
      <c r="L14" s="16" t="s">
        <v>14</v>
      </c>
      <c r="M14" s="16" t="s">
        <v>66</v>
      </c>
      <c r="N14" s="16" t="s">
        <v>68</v>
      </c>
      <c r="O14" s="72" t="s">
        <v>113</v>
      </c>
      <c r="P14" s="90"/>
      <c r="Q14" s="195"/>
    </row>
    <row r="15" spans="2:1598" ht="21" customHeight="1" x14ac:dyDescent="0.25">
      <c r="B15" s="20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16">
        <v>8</v>
      </c>
      <c r="J15" s="12">
        <v>9</v>
      </c>
      <c r="K15" s="16">
        <v>10</v>
      </c>
      <c r="L15" s="16">
        <v>11</v>
      </c>
      <c r="M15" s="16">
        <v>12</v>
      </c>
      <c r="N15" s="16">
        <v>13</v>
      </c>
      <c r="O15" s="72">
        <v>14</v>
      </c>
      <c r="P15" s="16">
        <v>15</v>
      </c>
      <c r="Q15" s="19">
        <v>16</v>
      </c>
    </row>
    <row r="16" spans="2:1598" ht="34.5" customHeight="1" x14ac:dyDescent="0.25">
      <c r="B16" s="160" t="s">
        <v>15</v>
      </c>
      <c r="C16" s="140" t="s">
        <v>121</v>
      </c>
      <c r="D16" s="39" t="s">
        <v>16</v>
      </c>
      <c r="E16" s="16" t="s">
        <v>69</v>
      </c>
      <c r="F16" s="48">
        <f>SUM(F17:F21)</f>
        <v>1169</v>
      </c>
      <c r="G16" s="49">
        <f t="shared" ref="G16" si="0">SUM(G17:G21)</f>
        <v>11523.7</v>
      </c>
      <c r="H16" s="49">
        <f t="shared" ref="H16" si="1">SUM(H17:H21)</f>
        <v>1169</v>
      </c>
      <c r="I16" s="49">
        <f t="shared" ref="I16" si="2">SUM(I17:I21)</f>
        <v>1293.9000000000001</v>
      </c>
      <c r="J16" s="50">
        <f t="shared" ref="J16" si="3">SUM(J17:J21)</f>
        <v>1474.1</v>
      </c>
      <c r="K16" s="49">
        <f t="shared" ref="K16" si="4">SUM(K17:K21)</f>
        <v>1437.3000000000002</v>
      </c>
      <c r="L16" s="49">
        <f>SUM(L17:L21)</f>
        <v>1250.8</v>
      </c>
      <c r="M16" s="49">
        <f>SUM(M17:M21)</f>
        <v>1807.4</v>
      </c>
      <c r="N16" s="49">
        <f>SUM(N17:N21)</f>
        <v>1545.6</v>
      </c>
      <c r="O16" s="70">
        <f>SUM(O17:O21)</f>
        <v>1545.6</v>
      </c>
      <c r="P16" s="163" t="s">
        <v>63</v>
      </c>
      <c r="Q16" s="182" t="s">
        <v>125</v>
      </c>
    </row>
    <row r="17" spans="2:17" ht="70.5" customHeight="1" x14ac:dyDescent="0.25">
      <c r="B17" s="160"/>
      <c r="C17" s="140"/>
      <c r="D17" s="30" t="s">
        <v>17</v>
      </c>
      <c r="E17" s="16" t="s">
        <v>69</v>
      </c>
      <c r="F17" s="5">
        <f>F23+F29</f>
        <v>1169</v>
      </c>
      <c r="G17" s="49">
        <f>SUM(H17:O17)</f>
        <v>11261.900000000001</v>
      </c>
      <c r="H17" s="5">
        <f>H23+H29</f>
        <v>1169</v>
      </c>
      <c r="I17" s="5">
        <f t="shared" ref="I17:N17" si="5">I23+I29</f>
        <v>1293.9000000000001</v>
      </c>
      <c r="J17" s="5">
        <f t="shared" si="5"/>
        <v>1474.1</v>
      </c>
      <c r="K17" s="5">
        <f t="shared" si="5"/>
        <v>1437.3000000000002</v>
      </c>
      <c r="L17" s="5">
        <f t="shared" si="5"/>
        <v>1250.8</v>
      </c>
      <c r="M17" s="5">
        <f t="shared" si="5"/>
        <v>1545.6000000000001</v>
      </c>
      <c r="N17" s="5">
        <f t="shared" si="5"/>
        <v>1545.6</v>
      </c>
      <c r="O17" s="5">
        <f>O23+O29</f>
        <v>1545.6</v>
      </c>
      <c r="P17" s="163"/>
      <c r="Q17" s="180"/>
    </row>
    <row r="18" spans="2:17" ht="76.5" customHeight="1" x14ac:dyDescent="0.25">
      <c r="B18" s="160"/>
      <c r="C18" s="140"/>
      <c r="D18" s="30" t="s">
        <v>18</v>
      </c>
      <c r="E18" s="16" t="s">
        <v>119</v>
      </c>
      <c r="F18" s="5">
        <f t="shared" ref="F18:F21" si="6">F24+F30</f>
        <v>0</v>
      </c>
      <c r="G18" s="70">
        <f t="shared" ref="G18:G44" si="7">SUM(H18:O18)</f>
        <v>0</v>
      </c>
      <c r="H18" s="5">
        <f t="shared" ref="H18:N18" si="8">H24+H30</f>
        <v>0</v>
      </c>
      <c r="I18" s="5">
        <f t="shared" si="8"/>
        <v>0</v>
      </c>
      <c r="J18" s="5">
        <f t="shared" si="8"/>
        <v>0</v>
      </c>
      <c r="K18" s="5">
        <f t="shared" si="8"/>
        <v>0</v>
      </c>
      <c r="L18" s="5">
        <f t="shared" si="8"/>
        <v>0</v>
      </c>
      <c r="M18" s="5">
        <f t="shared" si="8"/>
        <v>0</v>
      </c>
      <c r="N18" s="5">
        <f t="shared" si="8"/>
        <v>0</v>
      </c>
      <c r="O18" s="5">
        <f t="shared" ref="O18" si="9">O24+O30</f>
        <v>0</v>
      </c>
      <c r="P18" s="163"/>
      <c r="Q18" s="180"/>
    </row>
    <row r="19" spans="2:17" ht="46.5" customHeight="1" x14ac:dyDescent="0.25">
      <c r="B19" s="160"/>
      <c r="C19" s="140"/>
      <c r="D19" s="30" t="s">
        <v>19</v>
      </c>
      <c r="E19" s="51"/>
      <c r="F19" s="5">
        <f t="shared" si="6"/>
        <v>0</v>
      </c>
      <c r="G19" s="70">
        <f t="shared" si="7"/>
        <v>0</v>
      </c>
      <c r="H19" s="5">
        <f t="shared" ref="H19:N19" si="10">H25+H31</f>
        <v>0</v>
      </c>
      <c r="I19" s="5">
        <f t="shared" si="10"/>
        <v>0</v>
      </c>
      <c r="J19" s="5">
        <f t="shared" si="10"/>
        <v>0</v>
      </c>
      <c r="K19" s="5">
        <f t="shared" si="10"/>
        <v>0</v>
      </c>
      <c r="L19" s="5">
        <f t="shared" si="10"/>
        <v>0</v>
      </c>
      <c r="M19" s="5">
        <f t="shared" si="10"/>
        <v>0</v>
      </c>
      <c r="N19" s="5">
        <f t="shared" si="10"/>
        <v>0</v>
      </c>
      <c r="O19" s="5">
        <f t="shared" ref="O19" si="11">O25+O31</f>
        <v>0</v>
      </c>
      <c r="P19" s="163"/>
      <c r="Q19" s="180"/>
    </row>
    <row r="20" spans="2:17" ht="63" customHeight="1" x14ac:dyDescent="0.25">
      <c r="B20" s="160"/>
      <c r="C20" s="140"/>
      <c r="D20" s="30" t="s">
        <v>20</v>
      </c>
      <c r="E20" s="51"/>
      <c r="F20" s="5">
        <f t="shared" si="6"/>
        <v>0</v>
      </c>
      <c r="G20" s="70">
        <f t="shared" si="7"/>
        <v>261.8</v>
      </c>
      <c r="H20" s="5">
        <f t="shared" ref="H20:N20" si="12">H26+H32</f>
        <v>0</v>
      </c>
      <c r="I20" s="5">
        <f t="shared" si="12"/>
        <v>0</v>
      </c>
      <c r="J20" s="5">
        <f t="shared" si="12"/>
        <v>0</v>
      </c>
      <c r="K20" s="5">
        <f t="shared" si="12"/>
        <v>0</v>
      </c>
      <c r="L20" s="5">
        <f t="shared" si="12"/>
        <v>0</v>
      </c>
      <c r="M20" s="5">
        <f t="shared" si="12"/>
        <v>261.8</v>
      </c>
      <c r="N20" s="5">
        <f t="shared" si="12"/>
        <v>0</v>
      </c>
      <c r="O20" s="5">
        <f t="shared" ref="O20" si="13">O26+O32</f>
        <v>0</v>
      </c>
      <c r="P20" s="163"/>
      <c r="Q20" s="180"/>
    </row>
    <row r="21" spans="2:17" ht="24" customHeight="1" x14ac:dyDescent="0.25">
      <c r="B21" s="160"/>
      <c r="C21" s="140"/>
      <c r="D21" s="30" t="s">
        <v>25</v>
      </c>
      <c r="E21" s="51"/>
      <c r="F21" s="5">
        <f t="shared" si="6"/>
        <v>0</v>
      </c>
      <c r="G21" s="70">
        <f t="shared" si="7"/>
        <v>0</v>
      </c>
      <c r="H21" s="5">
        <f t="shared" ref="H21:N21" si="14">H27+H33</f>
        <v>0</v>
      </c>
      <c r="I21" s="5">
        <f t="shared" si="14"/>
        <v>0</v>
      </c>
      <c r="J21" s="5">
        <f t="shared" si="14"/>
        <v>0</v>
      </c>
      <c r="K21" s="5">
        <f t="shared" si="14"/>
        <v>0</v>
      </c>
      <c r="L21" s="5">
        <f t="shared" si="14"/>
        <v>0</v>
      </c>
      <c r="M21" s="5">
        <f t="shared" si="14"/>
        <v>0</v>
      </c>
      <c r="N21" s="5">
        <f t="shared" si="14"/>
        <v>0</v>
      </c>
      <c r="O21" s="5">
        <f t="shared" ref="O21" si="15">O27+O33</f>
        <v>0</v>
      </c>
      <c r="P21" s="163"/>
      <c r="Q21" s="183"/>
    </row>
    <row r="22" spans="2:17" ht="25.5" customHeight="1" x14ac:dyDescent="0.25">
      <c r="B22" s="160" t="s">
        <v>21</v>
      </c>
      <c r="C22" s="140" t="s">
        <v>103</v>
      </c>
      <c r="D22" s="39" t="s">
        <v>16</v>
      </c>
      <c r="E22" s="72" t="s">
        <v>118</v>
      </c>
      <c r="F22" s="48">
        <f>SUM(F23:F27)</f>
        <v>1169</v>
      </c>
      <c r="G22" s="49">
        <f t="shared" ref="G22" si="16">SUM(G23:G27)</f>
        <v>11242.2</v>
      </c>
      <c r="H22" s="49">
        <f t="shared" ref="H22" si="17">SUM(H23:H27)</f>
        <v>1169</v>
      </c>
      <c r="I22" s="49">
        <f t="shared" ref="I22" si="18">SUM(I23:I27)</f>
        <v>1293.9000000000001</v>
      </c>
      <c r="J22" s="50">
        <f t="shared" ref="J22" si="19">SUM(J23:J27)</f>
        <v>1474.1</v>
      </c>
      <c r="K22" s="49">
        <f t="shared" ref="K22" si="20">SUM(K23:K27)</f>
        <v>1437.3000000000002</v>
      </c>
      <c r="L22" s="49">
        <f>SUM(L23:L27)</f>
        <v>1250.8</v>
      </c>
      <c r="M22" s="49">
        <f>SUM(M23:M27)</f>
        <v>1525.9</v>
      </c>
      <c r="N22" s="49">
        <f>SUM(N23:N27)</f>
        <v>1545.6</v>
      </c>
      <c r="O22" s="70">
        <f>SUM(O23:O27)</f>
        <v>1545.6</v>
      </c>
      <c r="P22" s="163" t="s">
        <v>63</v>
      </c>
      <c r="Q22" s="179" t="s">
        <v>96</v>
      </c>
    </row>
    <row r="23" spans="2:17" ht="63.75" x14ac:dyDescent="0.25">
      <c r="B23" s="160"/>
      <c r="C23" s="140"/>
      <c r="D23" s="30" t="s">
        <v>17</v>
      </c>
      <c r="E23" s="16" t="s">
        <v>118</v>
      </c>
      <c r="F23" s="52">
        <v>1169</v>
      </c>
      <c r="G23" s="70">
        <f>SUM(H23:O23)</f>
        <v>11242.2</v>
      </c>
      <c r="H23" s="52">
        <v>1169</v>
      </c>
      <c r="I23" s="52">
        <v>1293.9000000000001</v>
      </c>
      <c r="J23" s="53">
        <v>1474.1</v>
      </c>
      <c r="K23" s="52">
        <f>1089.7+329.1+18.5</f>
        <v>1437.3000000000002</v>
      </c>
      <c r="L23" s="52">
        <v>1250.8</v>
      </c>
      <c r="M23" s="52">
        <v>1525.9</v>
      </c>
      <c r="N23" s="52">
        <v>1545.6</v>
      </c>
      <c r="O23" s="52">
        <v>1545.6</v>
      </c>
      <c r="P23" s="163"/>
      <c r="Q23" s="180"/>
    </row>
    <row r="24" spans="2:17" ht="63.75" x14ac:dyDescent="0.25">
      <c r="B24" s="160"/>
      <c r="C24" s="140"/>
      <c r="D24" s="30" t="s">
        <v>18</v>
      </c>
      <c r="E24" s="51"/>
      <c r="F24" s="16"/>
      <c r="G24" s="70">
        <f t="shared" si="7"/>
        <v>0</v>
      </c>
      <c r="H24" s="52"/>
      <c r="I24" s="52"/>
      <c r="J24" s="53"/>
      <c r="K24" s="52"/>
      <c r="L24" s="52"/>
      <c r="M24" s="52"/>
      <c r="N24" s="52"/>
      <c r="O24" s="52"/>
      <c r="P24" s="163"/>
      <c r="Q24" s="180"/>
    </row>
    <row r="25" spans="2:17" ht="38.25" x14ac:dyDescent="0.25">
      <c r="B25" s="160"/>
      <c r="C25" s="140"/>
      <c r="D25" s="30" t="s">
        <v>19</v>
      </c>
      <c r="E25" s="51"/>
      <c r="F25" s="16"/>
      <c r="G25" s="70">
        <f t="shared" si="7"/>
        <v>0</v>
      </c>
      <c r="H25" s="52"/>
      <c r="I25" s="52"/>
      <c r="J25" s="53"/>
      <c r="K25" s="52"/>
      <c r="L25" s="52"/>
      <c r="M25" s="52"/>
      <c r="N25" s="52"/>
      <c r="O25" s="52"/>
      <c r="P25" s="163"/>
      <c r="Q25" s="180"/>
    </row>
    <row r="26" spans="2:17" ht="54.75" customHeight="1" x14ac:dyDescent="0.25">
      <c r="B26" s="160"/>
      <c r="C26" s="140"/>
      <c r="D26" s="30" t="s">
        <v>20</v>
      </c>
      <c r="E26" s="51"/>
      <c r="F26" s="16"/>
      <c r="G26" s="70">
        <f t="shared" si="7"/>
        <v>0</v>
      </c>
      <c r="H26" s="52"/>
      <c r="I26" s="52"/>
      <c r="J26" s="53"/>
      <c r="K26" s="52"/>
      <c r="L26" s="52"/>
      <c r="M26" s="52"/>
      <c r="N26" s="52"/>
      <c r="O26" s="52"/>
      <c r="P26" s="163"/>
      <c r="Q26" s="180"/>
    </row>
    <row r="27" spans="2:17" ht="19.5" customHeight="1" x14ac:dyDescent="0.25">
      <c r="B27" s="160"/>
      <c r="C27" s="140"/>
      <c r="D27" s="30" t="s">
        <v>25</v>
      </c>
      <c r="E27" s="51"/>
      <c r="F27" s="16"/>
      <c r="G27" s="70">
        <f t="shared" si="7"/>
        <v>0</v>
      </c>
      <c r="H27" s="52"/>
      <c r="I27" s="52"/>
      <c r="J27" s="53"/>
      <c r="K27" s="52"/>
      <c r="L27" s="52"/>
      <c r="M27" s="52"/>
      <c r="N27" s="52"/>
      <c r="O27" s="52"/>
      <c r="P27" s="163"/>
      <c r="Q27" s="181"/>
    </row>
    <row r="28" spans="2:17" ht="21" customHeight="1" x14ac:dyDescent="0.25">
      <c r="B28" s="166" t="s">
        <v>87</v>
      </c>
      <c r="C28" s="140" t="s">
        <v>117</v>
      </c>
      <c r="D28" s="39" t="s">
        <v>16</v>
      </c>
      <c r="E28" s="72" t="s">
        <v>116</v>
      </c>
      <c r="F28" s="48">
        <f>SUM(F29:F33)</f>
        <v>0</v>
      </c>
      <c r="G28" s="49">
        <f t="shared" ref="G28:K28" si="21">SUM(G29:G33)</f>
        <v>281.5</v>
      </c>
      <c r="H28" s="49">
        <f t="shared" si="21"/>
        <v>0</v>
      </c>
      <c r="I28" s="49">
        <f t="shared" si="21"/>
        <v>0</v>
      </c>
      <c r="J28" s="50">
        <f t="shared" si="21"/>
        <v>0</v>
      </c>
      <c r="K28" s="49">
        <f t="shared" si="21"/>
        <v>0</v>
      </c>
      <c r="L28" s="49">
        <f>SUM(L29:L33)</f>
        <v>0</v>
      </c>
      <c r="M28" s="49">
        <f>SUM(M29:M33)</f>
        <v>281.5</v>
      </c>
      <c r="N28" s="49">
        <f>SUM(N29:N33)</f>
        <v>0</v>
      </c>
      <c r="O28" s="70">
        <f>SUM(O29:O33)</f>
        <v>0</v>
      </c>
      <c r="P28" s="163" t="s">
        <v>81</v>
      </c>
      <c r="Q28" s="165"/>
    </row>
    <row r="29" spans="2:17" ht="68.25" customHeight="1" x14ac:dyDescent="0.25">
      <c r="B29" s="166"/>
      <c r="C29" s="140"/>
      <c r="D29" s="30" t="s">
        <v>17</v>
      </c>
      <c r="E29" s="72"/>
      <c r="F29" s="21"/>
      <c r="G29" s="70">
        <f t="shared" si="7"/>
        <v>19.7</v>
      </c>
      <c r="H29" s="52"/>
      <c r="I29" s="52"/>
      <c r="J29" s="52"/>
      <c r="K29" s="52"/>
      <c r="L29" s="52"/>
      <c r="M29" s="52">
        <v>19.7</v>
      </c>
      <c r="N29" s="52"/>
      <c r="O29" s="52"/>
      <c r="P29" s="163"/>
      <c r="Q29" s="165"/>
    </row>
    <row r="30" spans="2:17" ht="69" customHeight="1" x14ac:dyDescent="0.25">
      <c r="B30" s="166"/>
      <c r="C30" s="140"/>
      <c r="D30" s="30" t="s">
        <v>18</v>
      </c>
      <c r="E30" s="21"/>
      <c r="F30" s="52"/>
      <c r="G30" s="70">
        <f t="shared" si="7"/>
        <v>0</v>
      </c>
      <c r="H30" s="52"/>
      <c r="I30" s="52"/>
      <c r="J30" s="53"/>
      <c r="K30" s="52"/>
      <c r="L30" s="53"/>
      <c r="M30" s="53"/>
      <c r="N30" s="53"/>
      <c r="O30" s="53"/>
      <c r="P30" s="163"/>
      <c r="Q30" s="165"/>
    </row>
    <row r="31" spans="2:17" ht="39" customHeight="1" x14ac:dyDescent="0.25">
      <c r="B31" s="166"/>
      <c r="C31" s="140"/>
      <c r="D31" s="30" t="s">
        <v>19</v>
      </c>
      <c r="E31" s="21"/>
      <c r="F31" s="21"/>
      <c r="G31" s="70">
        <f t="shared" si="7"/>
        <v>0</v>
      </c>
      <c r="H31" s="52"/>
      <c r="I31" s="52"/>
      <c r="J31" s="52"/>
      <c r="K31" s="52"/>
      <c r="L31" s="52"/>
      <c r="M31" s="52"/>
      <c r="N31" s="52"/>
      <c r="O31" s="52"/>
      <c r="P31" s="163"/>
      <c r="Q31" s="165"/>
    </row>
    <row r="32" spans="2:17" ht="51" x14ac:dyDescent="0.25">
      <c r="B32" s="166"/>
      <c r="C32" s="140"/>
      <c r="D32" s="30" t="s">
        <v>20</v>
      </c>
      <c r="E32" s="82" t="s">
        <v>116</v>
      </c>
      <c r="F32" s="21"/>
      <c r="G32" s="70">
        <f t="shared" si="7"/>
        <v>261.8</v>
      </c>
      <c r="H32" s="52"/>
      <c r="I32" s="52"/>
      <c r="J32" s="52"/>
      <c r="K32" s="52"/>
      <c r="L32" s="52"/>
      <c r="M32" s="52">
        <v>261.8</v>
      </c>
      <c r="N32" s="52"/>
      <c r="O32" s="52"/>
      <c r="P32" s="163"/>
      <c r="Q32" s="165"/>
    </row>
    <row r="33" spans="2:17" ht="25.5" customHeight="1" x14ac:dyDescent="0.25">
      <c r="B33" s="166"/>
      <c r="C33" s="140"/>
      <c r="D33" s="30" t="s">
        <v>25</v>
      </c>
      <c r="E33" s="21"/>
      <c r="F33" s="21"/>
      <c r="G33" s="70">
        <f t="shared" si="7"/>
        <v>0</v>
      </c>
      <c r="H33" s="52"/>
      <c r="I33" s="52"/>
      <c r="J33" s="52"/>
      <c r="K33" s="52"/>
      <c r="L33" s="52"/>
      <c r="M33" s="52"/>
      <c r="N33" s="52"/>
      <c r="O33" s="52"/>
      <c r="P33" s="163"/>
      <c r="Q33" s="165"/>
    </row>
    <row r="34" spans="2:17" x14ac:dyDescent="0.25">
      <c r="B34" s="159" t="s">
        <v>22</v>
      </c>
      <c r="C34" s="161" t="s">
        <v>104</v>
      </c>
      <c r="D34" s="59" t="s">
        <v>16</v>
      </c>
      <c r="E34" s="72" t="s">
        <v>118</v>
      </c>
      <c r="F34" s="60">
        <f>SUM(F35:F39)</f>
        <v>300</v>
      </c>
      <c r="G34" s="61">
        <f t="shared" ref="G34:K34" si="22">SUM(G35:G39)</f>
        <v>3000.1000000000004</v>
      </c>
      <c r="H34" s="61">
        <f t="shared" si="22"/>
        <v>593.79999999999995</v>
      </c>
      <c r="I34" s="61">
        <f t="shared" si="22"/>
        <v>574</v>
      </c>
      <c r="J34" s="62">
        <f t="shared" si="22"/>
        <v>596.70000000000005</v>
      </c>
      <c r="K34" s="61">
        <f t="shared" si="22"/>
        <v>250.1</v>
      </c>
      <c r="L34" s="61">
        <f>SUM(L35:L39)</f>
        <v>218</v>
      </c>
      <c r="M34" s="61">
        <f>SUM(M35:M39)</f>
        <v>279.3</v>
      </c>
      <c r="N34" s="61">
        <f>SUM(N35:N39)</f>
        <v>253.9</v>
      </c>
      <c r="O34" s="61">
        <f>SUM(O35:O39)</f>
        <v>234.3</v>
      </c>
      <c r="P34" s="162" t="s">
        <v>65</v>
      </c>
      <c r="Q34" s="164" t="s">
        <v>95</v>
      </c>
    </row>
    <row r="35" spans="2:17" ht="70.5" customHeight="1" x14ac:dyDescent="0.25">
      <c r="B35" s="160"/>
      <c r="C35" s="140"/>
      <c r="D35" s="30" t="s">
        <v>17</v>
      </c>
      <c r="E35" s="16"/>
      <c r="F35" s="5">
        <f t="shared" ref="F35:N35" si="23">F41+F47+F53+F59</f>
        <v>0</v>
      </c>
      <c r="G35" s="70">
        <f t="shared" si="7"/>
        <v>0</v>
      </c>
      <c r="H35" s="5">
        <f t="shared" si="23"/>
        <v>0</v>
      </c>
      <c r="I35" s="5">
        <f t="shared" si="23"/>
        <v>0</v>
      </c>
      <c r="J35" s="5">
        <f t="shared" si="23"/>
        <v>0</v>
      </c>
      <c r="K35" s="5">
        <f>K41+K47+K53+K59</f>
        <v>0</v>
      </c>
      <c r="L35" s="5">
        <f t="shared" si="23"/>
        <v>0</v>
      </c>
      <c r="M35" s="5">
        <f t="shared" si="23"/>
        <v>0</v>
      </c>
      <c r="N35" s="5">
        <f t="shared" si="23"/>
        <v>0</v>
      </c>
      <c r="O35" s="5">
        <f t="shared" ref="O35" si="24">O41+O47+O53+O59</f>
        <v>0</v>
      </c>
      <c r="P35" s="163"/>
      <c r="Q35" s="165"/>
    </row>
    <row r="36" spans="2:17" ht="66.75" customHeight="1" x14ac:dyDescent="0.25">
      <c r="B36" s="160"/>
      <c r="C36" s="140"/>
      <c r="D36" s="30" t="s">
        <v>18</v>
      </c>
      <c r="E36" s="16" t="s">
        <v>118</v>
      </c>
      <c r="F36" s="5">
        <f t="shared" ref="F36" si="25">F42+F48+F54+F60</f>
        <v>300</v>
      </c>
      <c r="G36" s="70">
        <f t="shared" si="7"/>
        <v>2137.7000000000003</v>
      </c>
      <c r="H36" s="5">
        <f t="shared" ref="H36:N36" si="26">H42+H48+H54+H60</f>
        <v>300</v>
      </c>
      <c r="I36" s="5">
        <f t="shared" si="26"/>
        <v>300</v>
      </c>
      <c r="J36" s="5">
        <f t="shared" si="26"/>
        <v>302.10000000000002</v>
      </c>
      <c r="K36" s="5">
        <f>K42+K48+K54+K60</f>
        <v>250.1</v>
      </c>
      <c r="L36" s="5">
        <f t="shared" si="26"/>
        <v>218</v>
      </c>
      <c r="M36" s="5">
        <f t="shared" si="26"/>
        <v>279.3</v>
      </c>
      <c r="N36" s="5">
        <f t="shared" si="26"/>
        <v>253.9</v>
      </c>
      <c r="O36" s="5">
        <f t="shared" ref="O36" si="27">O42+O48+O54+O60</f>
        <v>234.3</v>
      </c>
      <c r="P36" s="163"/>
      <c r="Q36" s="165"/>
    </row>
    <row r="37" spans="2:17" ht="38.25" x14ac:dyDescent="0.25">
      <c r="B37" s="160"/>
      <c r="C37" s="140"/>
      <c r="D37" s="30" t="s">
        <v>19</v>
      </c>
      <c r="E37" s="16"/>
      <c r="F37" s="5">
        <f t="shared" ref="F37" si="28">F43+F49+F55+F61</f>
        <v>0</v>
      </c>
      <c r="G37" s="70">
        <f t="shared" si="7"/>
        <v>0</v>
      </c>
      <c r="H37" s="5">
        <f t="shared" ref="H37:N37" si="29">H43+H49+H55+H61</f>
        <v>0</v>
      </c>
      <c r="I37" s="5">
        <f t="shared" si="29"/>
        <v>0</v>
      </c>
      <c r="J37" s="5">
        <f t="shared" si="29"/>
        <v>0</v>
      </c>
      <c r="K37" s="5">
        <f t="shared" si="29"/>
        <v>0</v>
      </c>
      <c r="L37" s="5">
        <f t="shared" si="29"/>
        <v>0</v>
      </c>
      <c r="M37" s="5">
        <f t="shared" si="29"/>
        <v>0</v>
      </c>
      <c r="N37" s="5">
        <f t="shared" si="29"/>
        <v>0</v>
      </c>
      <c r="O37" s="5">
        <f t="shared" ref="O37" si="30">O43+O49+O55+O61</f>
        <v>0</v>
      </c>
      <c r="P37" s="163"/>
      <c r="Q37" s="165"/>
    </row>
    <row r="38" spans="2:17" ht="45" customHeight="1" x14ac:dyDescent="0.25">
      <c r="B38" s="160"/>
      <c r="C38" s="140"/>
      <c r="D38" s="30" t="s">
        <v>20</v>
      </c>
      <c r="E38" s="16" t="s">
        <v>67</v>
      </c>
      <c r="F38" s="5">
        <f t="shared" ref="F38" si="31">F44+F50+F56+F62</f>
        <v>0</v>
      </c>
      <c r="G38" s="70">
        <f t="shared" si="7"/>
        <v>862.4</v>
      </c>
      <c r="H38" s="5">
        <f t="shared" ref="H38:N38" si="32">H44+H50+H56+H62</f>
        <v>293.8</v>
      </c>
      <c r="I38" s="5">
        <f t="shared" si="32"/>
        <v>274</v>
      </c>
      <c r="J38" s="5">
        <f t="shared" si="32"/>
        <v>294.60000000000002</v>
      </c>
      <c r="K38" s="5">
        <f t="shared" si="32"/>
        <v>0</v>
      </c>
      <c r="L38" s="5">
        <f t="shared" si="32"/>
        <v>0</v>
      </c>
      <c r="M38" s="5">
        <f t="shared" si="32"/>
        <v>0</v>
      </c>
      <c r="N38" s="5">
        <f t="shared" si="32"/>
        <v>0</v>
      </c>
      <c r="O38" s="5">
        <f t="shared" ref="O38" si="33">O44+O50+O56+O62</f>
        <v>0</v>
      </c>
      <c r="P38" s="163"/>
      <c r="Q38" s="165"/>
    </row>
    <row r="39" spans="2:17" ht="17.25" customHeight="1" x14ac:dyDescent="0.25">
      <c r="B39" s="160"/>
      <c r="C39" s="140"/>
      <c r="D39" s="30" t="s">
        <v>25</v>
      </c>
      <c r="E39" s="16"/>
      <c r="F39" s="5">
        <f t="shared" ref="F39" si="34">F45+F51+F57+F63</f>
        <v>0</v>
      </c>
      <c r="G39" s="70">
        <f t="shared" si="7"/>
        <v>0</v>
      </c>
      <c r="H39" s="5">
        <f t="shared" ref="H39:N39" si="35">H45+H51+H57+H63</f>
        <v>0</v>
      </c>
      <c r="I39" s="5">
        <f t="shared" si="35"/>
        <v>0</v>
      </c>
      <c r="J39" s="5">
        <f t="shared" si="35"/>
        <v>0</v>
      </c>
      <c r="K39" s="5">
        <f t="shared" si="35"/>
        <v>0</v>
      </c>
      <c r="L39" s="5">
        <f t="shared" si="35"/>
        <v>0</v>
      </c>
      <c r="M39" s="5">
        <f t="shared" si="35"/>
        <v>0</v>
      </c>
      <c r="N39" s="5">
        <f t="shared" si="35"/>
        <v>0</v>
      </c>
      <c r="O39" s="5">
        <f t="shared" ref="O39" si="36">O45+O51+O57+O63</f>
        <v>0</v>
      </c>
      <c r="P39" s="163"/>
      <c r="Q39" s="165"/>
    </row>
    <row r="40" spans="2:17" ht="35.25" customHeight="1" x14ac:dyDescent="0.25">
      <c r="B40" s="166" t="s">
        <v>26</v>
      </c>
      <c r="C40" s="140" t="s">
        <v>105</v>
      </c>
      <c r="D40" s="39" t="s">
        <v>16</v>
      </c>
      <c r="E40" s="72" t="s">
        <v>118</v>
      </c>
      <c r="F40" s="48">
        <f>SUM(F41:F45)</f>
        <v>150</v>
      </c>
      <c r="G40" s="49">
        <f>SUM(G41:G45)</f>
        <v>1463.1000000000001</v>
      </c>
      <c r="H40" s="49">
        <f t="shared" ref="H40:K40" si="37">SUM(H41:H45)</f>
        <v>182.1</v>
      </c>
      <c r="I40" s="49">
        <f t="shared" si="37"/>
        <v>184.1</v>
      </c>
      <c r="J40" s="50">
        <f t="shared" si="37"/>
        <v>180.7</v>
      </c>
      <c r="K40" s="49">
        <f t="shared" si="37"/>
        <v>184.1</v>
      </c>
      <c r="L40" s="49">
        <f>SUM(L41:L45)</f>
        <v>152</v>
      </c>
      <c r="M40" s="49">
        <f>SUM(M41:M45)</f>
        <v>213.3</v>
      </c>
      <c r="N40" s="49">
        <f>SUM(N41:N45)</f>
        <v>190.9</v>
      </c>
      <c r="O40" s="70">
        <f>SUM(O41:O45)</f>
        <v>175.9</v>
      </c>
      <c r="P40" s="163" t="s">
        <v>70</v>
      </c>
      <c r="Q40" s="165" t="s">
        <v>94</v>
      </c>
    </row>
    <row r="41" spans="2:17" ht="63.75" x14ac:dyDescent="0.25">
      <c r="B41" s="166"/>
      <c r="C41" s="140"/>
      <c r="D41" s="30" t="s">
        <v>17</v>
      </c>
      <c r="E41" s="16"/>
      <c r="F41" s="16"/>
      <c r="G41" s="70">
        <f t="shared" si="7"/>
        <v>0</v>
      </c>
      <c r="H41" s="52"/>
      <c r="I41" s="52"/>
      <c r="J41" s="53"/>
      <c r="K41" s="52"/>
      <c r="L41" s="52"/>
      <c r="M41" s="52"/>
      <c r="N41" s="52"/>
      <c r="O41" s="52"/>
      <c r="P41" s="163"/>
      <c r="Q41" s="165"/>
    </row>
    <row r="42" spans="2:17" ht="100.5" customHeight="1" x14ac:dyDescent="0.25">
      <c r="B42" s="166"/>
      <c r="C42" s="140"/>
      <c r="D42" s="30" t="s">
        <v>18</v>
      </c>
      <c r="E42" s="16" t="s">
        <v>118</v>
      </c>
      <c r="F42" s="52">
        <v>150</v>
      </c>
      <c r="G42" s="70">
        <f t="shared" si="7"/>
        <v>1463.1000000000001</v>
      </c>
      <c r="H42" s="52">
        <v>182.1</v>
      </c>
      <c r="I42" s="52">
        <v>184.1</v>
      </c>
      <c r="J42" s="53">
        <v>180.7</v>
      </c>
      <c r="K42" s="52">
        <v>184.1</v>
      </c>
      <c r="L42" s="52">
        <v>152</v>
      </c>
      <c r="M42" s="52">
        <v>213.3</v>
      </c>
      <c r="N42" s="52">
        <v>190.9</v>
      </c>
      <c r="O42" s="52">
        <v>175.9</v>
      </c>
      <c r="P42" s="163"/>
      <c r="Q42" s="165"/>
    </row>
    <row r="43" spans="2:17" ht="41.25" customHeight="1" x14ac:dyDescent="0.25">
      <c r="B43" s="166"/>
      <c r="C43" s="140"/>
      <c r="D43" s="30" t="s">
        <v>19</v>
      </c>
      <c r="E43" s="16"/>
      <c r="F43" s="16"/>
      <c r="G43" s="70">
        <f t="shared" si="7"/>
        <v>0</v>
      </c>
      <c r="H43" s="52"/>
      <c r="I43" s="52"/>
      <c r="J43" s="53"/>
      <c r="K43" s="52"/>
      <c r="L43" s="52"/>
      <c r="M43" s="52"/>
      <c r="N43" s="52"/>
      <c r="O43" s="52"/>
      <c r="P43" s="163"/>
      <c r="Q43" s="165"/>
    </row>
    <row r="44" spans="2:17" ht="54" customHeight="1" x14ac:dyDescent="0.25">
      <c r="B44" s="166"/>
      <c r="C44" s="140"/>
      <c r="D44" s="30" t="s">
        <v>20</v>
      </c>
      <c r="E44" s="16"/>
      <c r="F44" s="16"/>
      <c r="G44" s="70">
        <f t="shared" si="7"/>
        <v>0</v>
      </c>
      <c r="H44" s="52"/>
      <c r="I44" s="52"/>
      <c r="J44" s="53"/>
      <c r="K44" s="52"/>
      <c r="L44" s="52"/>
      <c r="M44" s="52"/>
      <c r="N44" s="52"/>
      <c r="O44" s="52"/>
      <c r="P44" s="163"/>
      <c r="Q44" s="165"/>
    </row>
    <row r="45" spans="2:17" ht="20.25" customHeight="1" x14ac:dyDescent="0.25">
      <c r="B45" s="175"/>
      <c r="C45" s="176"/>
      <c r="D45" s="63" t="s">
        <v>25</v>
      </c>
      <c r="E45" s="64"/>
      <c r="F45" s="64"/>
      <c r="G45" s="70">
        <f>SUM(H45:O45)</f>
        <v>0</v>
      </c>
      <c r="H45" s="65"/>
      <c r="I45" s="65"/>
      <c r="J45" s="66"/>
      <c r="K45" s="65"/>
      <c r="L45" s="65"/>
      <c r="M45" s="65"/>
      <c r="N45" s="65"/>
      <c r="O45" s="65"/>
      <c r="P45" s="177"/>
      <c r="Q45" s="178"/>
    </row>
    <row r="46" spans="2:17" ht="36.75" customHeight="1" x14ac:dyDescent="0.25">
      <c r="B46" s="166" t="s">
        <v>71</v>
      </c>
      <c r="C46" s="140" t="s">
        <v>106</v>
      </c>
      <c r="D46" s="39" t="s">
        <v>16</v>
      </c>
      <c r="E46" s="72" t="s">
        <v>118</v>
      </c>
      <c r="F46" s="48">
        <f>SUM(F47:F51)</f>
        <v>150</v>
      </c>
      <c r="G46" s="49">
        <f t="shared" ref="G46:K46" si="38">SUM(G47:G51)</f>
        <v>584.9</v>
      </c>
      <c r="H46" s="49">
        <f t="shared" si="38"/>
        <v>88.5</v>
      </c>
      <c r="I46" s="49">
        <f t="shared" si="38"/>
        <v>88.5</v>
      </c>
      <c r="J46" s="50">
        <f t="shared" si="38"/>
        <v>88.5</v>
      </c>
      <c r="K46" s="49">
        <f t="shared" si="38"/>
        <v>66</v>
      </c>
      <c r="L46" s="49">
        <f>SUM(L47:L51)</f>
        <v>66</v>
      </c>
      <c r="M46" s="49">
        <f>SUM(M47:M51)</f>
        <v>66</v>
      </c>
      <c r="N46" s="49">
        <f>SUM(N47:N51)</f>
        <v>63</v>
      </c>
      <c r="O46" s="70">
        <f>SUM(O47:O51)</f>
        <v>58.4</v>
      </c>
      <c r="P46" s="163" t="s">
        <v>70</v>
      </c>
      <c r="Q46" s="165" t="s">
        <v>75</v>
      </c>
    </row>
    <row r="47" spans="2:17" ht="63.75" x14ac:dyDescent="0.25">
      <c r="B47" s="166"/>
      <c r="C47" s="140"/>
      <c r="D47" s="30" t="s">
        <v>17</v>
      </c>
      <c r="E47" s="72"/>
      <c r="F47" s="21"/>
      <c r="G47" s="70">
        <f t="shared" ref="G47:G50" si="39">SUM(H47:O47)</f>
        <v>0</v>
      </c>
      <c r="H47" s="52"/>
      <c r="I47" s="52"/>
      <c r="J47" s="53"/>
      <c r="K47" s="52"/>
      <c r="L47" s="52"/>
      <c r="M47" s="52"/>
      <c r="N47" s="52"/>
      <c r="O47" s="52"/>
      <c r="P47" s="163"/>
      <c r="Q47" s="165"/>
    </row>
    <row r="48" spans="2:17" ht="76.5" customHeight="1" x14ac:dyDescent="0.25">
      <c r="B48" s="166"/>
      <c r="C48" s="140"/>
      <c r="D48" s="30" t="s">
        <v>18</v>
      </c>
      <c r="E48" s="21" t="s">
        <v>118</v>
      </c>
      <c r="F48" s="52">
        <v>150</v>
      </c>
      <c r="G48" s="70">
        <f t="shared" si="39"/>
        <v>584.9</v>
      </c>
      <c r="H48" s="52">
        <v>88.5</v>
      </c>
      <c r="I48" s="52">
        <v>88.5</v>
      </c>
      <c r="J48" s="53">
        <v>88.5</v>
      </c>
      <c r="K48" s="52">
        <v>66</v>
      </c>
      <c r="L48" s="52">
        <v>66</v>
      </c>
      <c r="M48" s="52">
        <v>66</v>
      </c>
      <c r="N48" s="52">
        <v>63</v>
      </c>
      <c r="O48" s="52">
        <v>58.4</v>
      </c>
      <c r="P48" s="163"/>
      <c r="Q48" s="165"/>
    </row>
    <row r="49" spans="2:17" ht="44.25" customHeight="1" x14ac:dyDescent="0.25">
      <c r="B49" s="166"/>
      <c r="C49" s="140"/>
      <c r="D49" s="30" t="s">
        <v>19</v>
      </c>
      <c r="E49" s="21"/>
      <c r="F49" s="21"/>
      <c r="G49" s="70">
        <f t="shared" si="39"/>
        <v>0</v>
      </c>
      <c r="H49" s="52"/>
      <c r="I49" s="52"/>
      <c r="J49" s="53"/>
      <c r="K49" s="52"/>
      <c r="L49" s="52"/>
      <c r="M49" s="52"/>
      <c r="N49" s="52"/>
      <c r="O49" s="52"/>
      <c r="P49" s="163"/>
      <c r="Q49" s="165"/>
    </row>
    <row r="50" spans="2:17" ht="59.25" customHeight="1" x14ac:dyDescent="0.25">
      <c r="B50" s="166"/>
      <c r="C50" s="140"/>
      <c r="D50" s="30" t="s">
        <v>20</v>
      </c>
      <c r="E50" s="21" t="s">
        <v>67</v>
      </c>
      <c r="F50" s="21"/>
      <c r="G50" s="70">
        <f t="shared" si="39"/>
        <v>0</v>
      </c>
      <c r="H50" s="52"/>
      <c r="I50" s="52"/>
      <c r="J50" s="53"/>
      <c r="K50" s="52"/>
      <c r="L50" s="52"/>
      <c r="M50" s="52"/>
      <c r="N50" s="52"/>
      <c r="O50" s="52"/>
      <c r="P50" s="163"/>
      <c r="Q50" s="165"/>
    </row>
    <row r="51" spans="2:17" ht="23.25" customHeight="1" x14ac:dyDescent="0.25">
      <c r="B51" s="166"/>
      <c r="C51" s="140"/>
      <c r="D51" s="30" t="s">
        <v>25</v>
      </c>
      <c r="E51" s="21"/>
      <c r="F51" s="21"/>
      <c r="G51" s="70">
        <f>SUM(H51:O51)</f>
        <v>0</v>
      </c>
      <c r="H51" s="52"/>
      <c r="I51" s="52"/>
      <c r="J51" s="53"/>
      <c r="K51" s="52"/>
      <c r="L51" s="52"/>
      <c r="M51" s="52"/>
      <c r="N51" s="52"/>
      <c r="O51" s="52"/>
      <c r="P51" s="163"/>
      <c r="Q51" s="165"/>
    </row>
    <row r="52" spans="2:17" ht="21" customHeight="1" x14ac:dyDescent="0.25">
      <c r="B52" s="174" t="s">
        <v>73</v>
      </c>
      <c r="C52" s="161" t="s">
        <v>107</v>
      </c>
      <c r="D52" s="59" t="s">
        <v>16</v>
      </c>
      <c r="E52" s="37" t="s">
        <v>67</v>
      </c>
      <c r="F52" s="60">
        <f>SUM(F53:F57)</f>
        <v>0</v>
      </c>
      <c r="G52" s="61">
        <f t="shared" ref="G52:K52" si="40">SUM(G53:G57)</f>
        <v>645.30000000000007</v>
      </c>
      <c r="H52" s="61">
        <f t="shared" si="40"/>
        <v>229.5</v>
      </c>
      <c r="I52" s="61">
        <f t="shared" si="40"/>
        <v>203.5</v>
      </c>
      <c r="J52" s="62">
        <f t="shared" si="40"/>
        <v>212.3</v>
      </c>
      <c r="K52" s="61">
        <f t="shared" si="40"/>
        <v>0</v>
      </c>
      <c r="L52" s="61">
        <f>SUM(L53:L57)</f>
        <v>0</v>
      </c>
      <c r="M52" s="61">
        <f>SUM(M53:M57)</f>
        <v>0</v>
      </c>
      <c r="N52" s="61">
        <f>SUM(N53:N57)</f>
        <v>0</v>
      </c>
      <c r="O52" s="61">
        <f>SUM(O53:O57)</f>
        <v>0</v>
      </c>
      <c r="P52" s="162" t="s">
        <v>63</v>
      </c>
      <c r="Q52" s="164" t="s">
        <v>72</v>
      </c>
    </row>
    <row r="53" spans="2:17" ht="68.25" customHeight="1" x14ac:dyDescent="0.25">
      <c r="B53" s="166"/>
      <c r="C53" s="140"/>
      <c r="D53" s="30" t="s">
        <v>17</v>
      </c>
      <c r="E53" s="16"/>
      <c r="F53" s="16"/>
      <c r="G53" s="70">
        <f t="shared" ref="G53:G56" si="41">SUM(H53:O53)</f>
        <v>0</v>
      </c>
      <c r="H53" s="52"/>
      <c r="I53" s="52"/>
      <c r="J53" s="53"/>
      <c r="K53" s="52"/>
      <c r="L53" s="52"/>
      <c r="M53" s="52"/>
      <c r="N53" s="52"/>
      <c r="O53" s="52"/>
      <c r="P53" s="163"/>
      <c r="Q53" s="165"/>
    </row>
    <row r="54" spans="2:17" ht="69" customHeight="1" x14ac:dyDescent="0.25">
      <c r="B54" s="166"/>
      <c r="C54" s="140"/>
      <c r="D54" s="30" t="s">
        <v>18</v>
      </c>
      <c r="E54" s="16" t="s">
        <v>67</v>
      </c>
      <c r="F54" s="52"/>
      <c r="G54" s="70">
        <f t="shared" si="41"/>
        <v>60.7</v>
      </c>
      <c r="H54" s="52">
        <v>20.9</v>
      </c>
      <c r="I54" s="52">
        <v>18.5</v>
      </c>
      <c r="J54" s="53">
        <v>21.3</v>
      </c>
      <c r="K54" s="52"/>
      <c r="L54" s="52"/>
      <c r="M54" s="52"/>
      <c r="N54" s="52"/>
      <c r="O54" s="52"/>
      <c r="P54" s="163"/>
      <c r="Q54" s="165"/>
    </row>
    <row r="55" spans="2:17" ht="38.25" x14ac:dyDescent="0.25">
      <c r="B55" s="166"/>
      <c r="C55" s="140"/>
      <c r="D55" s="30" t="s">
        <v>19</v>
      </c>
      <c r="E55" s="16"/>
      <c r="F55" s="16"/>
      <c r="G55" s="70">
        <f t="shared" si="41"/>
        <v>0</v>
      </c>
      <c r="H55" s="52"/>
      <c r="I55" s="52"/>
      <c r="J55" s="53"/>
      <c r="K55" s="52"/>
      <c r="L55" s="52"/>
      <c r="M55" s="52"/>
      <c r="N55" s="52"/>
      <c r="O55" s="52"/>
      <c r="P55" s="163"/>
      <c r="Q55" s="165"/>
    </row>
    <row r="56" spans="2:17" ht="57.75" customHeight="1" x14ac:dyDescent="0.25">
      <c r="B56" s="166"/>
      <c r="C56" s="140"/>
      <c r="D56" s="30" t="s">
        <v>20</v>
      </c>
      <c r="E56" s="16" t="s">
        <v>67</v>
      </c>
      <c r="F56" s="16"/>
      <c r="G56" s="70">
        <f t="shared" si="41"/>
        <v>584.6</v>
      </c>
      <c r="H56" s="52">
        <v>208.6</v>
      </c>
      <c r="I56" s="52">
        <v>185</v>
      </c>
      <c r="J56" s="53">
        <v>191</v>
      </c>
      <c r="K56" s="52"/>
      <c r="L56" s="52"/>
      <c r="M56" s="52"/>
      <c r="N56" s="52"/>
      <c r="O56" s="52"/>
      <c r="P56" s="163"/>
      <c r="Q56" s="165"/>
    </row>
    <row r="57" spans="2:17" ht="24.75" customHeight="1" x14ac:dyDescent="0.25">
      <c r="B57" s="175"/>
      <c r="C57" s="176"/>
      <c r="D57" s="63" t="s">
        <v>25</v>
      </c>
      <c r="E57" s="64"/>
      <c r="F57" s="64"/>
      <c r="G57" s="70">
        <f>SUM(H57:O57)</f>
        <v>0</v>
      </c>
      <c r="H57" s="65"/>
      <c r="I57" s="65"/>
      <c r="J57" s="66"/>
      <c r="K57" s="65"/>
      <c r="L57" s="65"/>
      <c r="M57" s="65"/>
      <c r="N57" s="65"/>
      <c r="O57" s="65"/>
      <c r="P57" s="177"/>
      <c r="Q57" s="178"/>
    </row>
    <row r="58" spans="2:17" ht="36" customHeight="1" x14ac:dyDescent="0.25">
      <c r="B58" s="166" t="s">
        <v>77</v>
      </c>
      <c r="C58" s="140" t="s">
        <v>108</v>
      </c>
      <c r="D58" s="39" t="s">
        <v>16</v>
      </c>
      <c r="E58" s="21" t="s">
        <v>67</v>
      </c>
      <c r="F58" s="48">
        <f>SUM(F59:F63)</f>
        <v>0</v>
      </c>
      <c r="G58" s="49">
        <f t="shared" ref="G58:K58" si="42">SUM(G59:G63)</f>
        <v>306.79999999999995</v>
      </c>
      <c r="H58" s="49">
        <f t="shared" si="42"/>
        <v>93.7</v>
      </c>
      <c r="I58" s="49">
        <f t="shared" si="42"/>
        <v>97.9</v>
      </c>
      <c r="J58" s="50">
        <f t="shared" si="42"/>
        <v>115.19999999999999</v>
      </c>
      <c r="K58" s="49">
        <f t="shared" si="42"/>
        <v>0</v>
      </c>
      <c r="L58" s="49">
        <f>SUM(L59:L63)</f>
        <v>0</v>
      </c>
      <c r="M58" s="49">
        <f>SUM(M59:M63)</f>
        <v>0</v>
      </c>
      <c r="N58" s="49">
        <f>SUM(N59:N63)</f>
        <v>0</v>
      </c>
      <c r="O58" s="70">
        <f>SUM(O59:O63)</f>
        <v>0</v>
      </c>
      <c r="P58" s="163" t="s">
        <v>63</v>
      </c>
      <c r="Q58" s="165" t="s">
        <v>74</v>
      </c>
    </row>
    <row r="59" spans="2:17" ht="76.5" customHeight="1" x14ac:dyDescent="0.25">
      <c r="B59" s="166"/>
      <c r="C59" s="140"/>
      <c r="D59" s="30" t="s">
        <v>17</v>
      </c>
      <c r="E59" s="21"/>
      <c r="F59" s="21"/>
      <c r="G59" s="70">
        <f t="shared" ref="G59:G62" si="43">SUM(H59:O59)</f>
        <v>0</v>
      </c>
      <c r="H59" s="52"/>
      <c r="I59" s="52"/>
      <c r="J59" s="53"/>
      <c r="K59" s="52"/>
      <c r="L59" s="52"/>
      <c r="M59" s="52"/>
      <c r="N59" s="52"/>
      <c r="O59" s="52"/>
      <c r="P59" s="163"/>
      <c r="Q59" s="165"/>
    </row>
    <row r="60" spans="2:17" ht="75" customHeight="1" x14ac:dyDescent="0.25">
      <c r="B60" s="166"/>
      <c r="C60" s="140"/>
      <c r="D60" s="30" t="s">
        <v>18</v>
      </c>
      <c r="E60" s="21" t="s">
        <v>67</v>
      </c>
      <c r="F60" s="52"/>
      <c r="G60" s="70">
        <f t="shared" si="43"/>
        <v>29</v>
      </c>
      <c r="H60" s="52">
        <v>8.5</v>
      </c>
      <c r="I60" s="52">
        <v>8.9</v>
      </c>
      <c r="J60" s="53">
        <v>11.6</v>
      </c>
      <c r="K60" s="52"/>
      <c r="L60" s="52"/>
      <c r="M60" s="52"/>
      <c r="N60" s="52"/>
      <c r="O60" s="52"/>
      <c r="P60" s="163"/>
      <c r="Q60" s="165"/>
    </row>
    <row r="61" spans="2:17" ht="48.75" customHeight="1" x14ac:dyDescent="0.25">
      <c r="B61" s="166"/>
      <c r="C61" s="140"/>
      <c r="D61" s="30" t="s">
        <v>19</v>
      </c>
      <c r="E61" s="21"/>
      <c r="F61" s="21"/>
      <c r="G61" s="70">
        <f t="shared" si="43"/>
        <v>0</v>
      </c>
      <c r="H61" s="52"/>
      <c r="I61" s="52"/>
      <c r="J61" s="53"/>
      <c r="K61" s="52"/>
      <c r="L61" s="52"/>
      <c r="M61" s="52"/>
      <c r="N61" s="52"/>
      <c r="O61" s="52"/>
      <c r="P61" s="163"/>
      <c r="Q61" s="165"/>
    </row>
    <row r="62" spans="2:17" ht="57.75" customHeight="1" x14ac:dyDescent="0.25">
      <c r="B62" s="166"/>
      <c r="C62" s="140"/>
      <c r="D62" s="30" t="s">
        <v>20</v>
      </c>
      <c r="E62" s="21" t="s">
        <v>67</v>
      </c>
      <c r="F62" s="21"/>
      <c r="G62" s="70">
        <f t="shared" si="43"/>
        <v>277.79999999999995</v>
      </c>
      <c r="H62" s="52">
        <v>85.2</v>
      </c>
      <c r="I62" s="52">
        <v>89</v>
      </c>
      <c r="J62" s="53">
        <v>103.6</v>
      </c>
      <c r="K62" s="52"/>
      <c r="L62" s="52"/>
      <c r="M62" s="52"/>
      <c r="N62" s="52"/>
      <c r="O62" s="52"/>
      <c r="P62" s="163"/>
      <c r="Q62" s="165"/>
    </row>
    <row r="63" spans="2:17" ht="24.75" customHeight="1" x14ac:dyDescent="0.25">
      <c r="B63" s="166"/>
      <c r="C63" s="140"/>
      <c r="D63" s="30" t="s">
        <v>25</v>
      </c>
      <c r="E63" s="21"/>
      <c r="F63" s="21"/>
      <c r="G63" s="70">
        <f>SUM(H63:O63)</f>
        <v>0</v>
      </c>
      <c r="H63" s="52"/>
      <c r="I63" s="52"/>
      <c r="J63" s="53"/>
      <c r="K63" s="52"/>
      <c r="L63" s="52"/>
      <c r="M63" s="52"/>
      <c r="N63" s="52"/>
      <c r="O63" s="52"/>
      <c r="P63" s="163"/>
      <c r="Q63" s="165"/>
    </row>
    <row r="64" spans="2:17" x14ac:dyDescent="0.25">
      <c r="B64" s="159" t="s">
        <v>79</v>
      </c>
      <c r="C64" s="161" t="s">
        <v>109</v>
      </c>
      <c r="D64" s="59" t="s">
        <v>16</v>
      </c>
      <c r="E64" s="37" t="s">
        <v>78</v>
      </c>
      <c r="F64" s="60">
        <f>SUM(F65:F69)</f>
        <v>0</v>
      </c>
      <c r="G64" s="61">
        <f t="shared" ref="G64:K64" si="44">SUM(G65:G69)</f>
        <v>5133.2999999999993</v>
      </c>
      <c r="H64" s="61">
        <f t="shared" si="44"/>
        <v>500</v>
      </c>
      <c r="I64" s="61">
        <f t="shared" si="44"/>
        <v>926.1</v>
      </c>
      <c r="J64" s="62">
        <f t="shared" si="44"/>
        <v>926.1</v>
      </c>
      <c r="K64" s="61">
        <f t="shared" si="44"/>
        <v>2781.1</v>
      </c>
      <c r="L64" s="61">
        <f>SUM(L65:L69)</f>
        <v>0</v>
      </c>
      <c r="M64" s="61">
        <f>SUM(M65:M69)</f>
        <v>0</v>
      </c>
      <c r="N64" s="61">
        <f>SUM(N65:N69)</f>
        <v>0</v>
      </c>
      <c r="O64" s="61">
        <f>SUM(O65:O69)</f>
        <v>0</v>
      </c>
      <c r="P64" s="162" t="s">
        <v>114</v>
      </c>
      <c r="Q64" s="164" t="s">
        <v>86</v>
      </c>
    </row>
    <row r="65" spans="2:17" ht="70.5" customHeight="1" x14ac:dyDescent="0.25">
      <c r="B65" s="160"/>
      <c r="C65" s="140"/>
      <c r="D65" s="30" t="s">
        <v>17</v>
      </c>
      <c r="E65" s="16" t="s">
        <v>78</v>
      </c>
      <c r="F65" s="5">
        <f>F71</f>
        <v>0</v>
      </c>
      <c r="G65" s="70">
        <f>SUM(H65:O65)</f>
        <v>5133.2999999999993</v>
      </c>
      <c r="H65" s="5">
        <f>H71</f>
        <v>500</v>
      </c>
      <c r="I65" s="5">
        <f t="shared" ref="I65:N65" si="45">I71</f>
        <v>926.1</v>
      </c>
      <c r="J65" s="5">
        <f t="shared" si="45"/>
        <v>926.1</v>
      </c>
      <c r="K65" s="5">
        <f t="shared" si="45"/>
        <v>2781.1</v>
      </c>
      <c r="L65" s="5">
        <f t="shared" si="45"/>
        <v>0</v>
      </c>
      <c r="M65" s="5">
        <f t="shared" si="45"/>
        <v>0</v>
      </c>
      <c r="N65" s="5">
        <f t="shared" si="45"/>
        <v>0</v>
      </c>
      <c r="O65" s="5">
        <f t="shared" ref="O65" si="46">O71</f>
        <v>0</v>
      </c>
      <c r="P65" s="163"/>
      <c r="Q65" s="165"/>
    </row>
    <row r="66" spans="2:17" ht="66.75" customHeight="1" x14ac:dyDescent="0.25">
      <c r="B66" s="160"/>
      <c r="C66" s="140"/>
      <c r="D66" s="30" t="s">
        <v>18</v>
      </c>
      <c r="E66" s="16"/>
      <c r="F66" s="5"/>
      <c r="G66" s="70">
        <f t="shared" ref="G66:G68" si="47">SUM(H66:O66)</f>
        <v>0</v>
      </c>
      <c r="H66" s="5">
        <f t="shared" ref="H66:N66" si="48">H72</f>
        <v>0</v>
      </c>
      <c r="I66" s="5">
        <f t="shared" si="48"/>
        <v>0</v>
      </c>
      <c r="J66" s="5">
        <f t="shared" si="48"/>
        <v>0</v>
      </c>
      <c r="K66" s="5">
        <f t="shared" si="48"/>
        <v>0</v>
      </c>
      <c r="L66" s="5">
        <f t="shared" si="48"/>
        <v>0</v>
      </c>
      <c r="M66" s="5">
        <f t="shared" si="48"/>
        <v>0</v>
      </c>
      <c r="N66" s="5">
        <f t="shared" si="48"/>
        <v>0</v>
      </c>
      <c r="O66" s="5">
        <f t="shared" ref="O66" si="49">O72</f>
        <v>0</v>
      </c>
      <c r="P66" s="163"/>
      <c r="Q66" s="165"/>
    </row>
    <row r="67" spans="2:17" ht="38.25" x14ac:dyDescent="0.25">
      <c r="B67" s="160"/>
      <c r="C67" s="140"/>
      <c r="D67" s="30" t="s">
        <v>19</v>
      </c>
      <c r="E67" s="16"/>
      <c r="F67" s="5">
        <f t="shared" ref="F67:F69" si="50">F73</f>
        <v>0</v>
      </c>
      <c r="G67" s="70">
        <f t="shared" si="47"/>
        <v>0</v>
      </c>
      <c r="H67" s="5">
        <f t="shared" ref="H67:N67" si="51">H73</f>
        <v>0</v>
      </c>
      <c r="I67" s="5">
        <f t="shared" si="51"/>
        <v>0</v>
      </c>
      <c r="J67" s="5">
        <f t="shared" si="51"/>
        <v>0</v>
      </c>
      <c r="K67" s="5">
        <f t="shared" si="51"/>
        <v>0</v>
      </c>
      <c r="L67" s="5">
        <f t="shared" si="51"/>
        <v>0</v>
      </c>
      <c r="M67" s="5">
        <f t="shared" si="51"/>
        <v>0</v>
      </c>
      <c r="N67" s="5">
        <f t="shared" si="51"/>
        <v>0</v>
      </c>
      <c r="O67" s="5">
        <f t="shared" ref="O67" si="52">O73</f>
        <v>0</v>
      </c>
      <c r="P67" s="163"/>
      <c r="Q67" s="165"/>
    </row>
    <row r="68" spans="2:17" ht="51" x14ac:dyDescent="0.25">
      <c r="B68" s="160"/>
      <c r="C68" s="140"/>
      <c r="D68" s="30" t="s">
        <v>20</v>
      </c>
      <c r="E68" s="16"/>
      <c r="F68" s="5">
        <f t="shared" si="50"/>
        <v>0</v>
      </c>
      <c r="G68" s="70">
        <f t="shared" si="47"/>
        <v>0</v>
      </c>
      <c r="H68" s="5">
        <f t="shared" ref="H68:N68" si="53">H74</f>
        <v>0</v>
      </c>
      <c r="I68" s="5">
        <f t="shared" si="53"/>
        <v>0</v>
      </c>
      <c r="J68" s="5">
        <f t="shared" si="53"/>
        <v>0</v>
      </c>
      <c r="K68" s="5">
        <f t="shared" si="53"/>
        <v>0</v>
      </c>
      <c r="L68" s="5">
        <f t="shared" si="53"/>
        <v>0</v>
      </c>
      <c r="M68" s="5">
        <f t="shared" si="53"/>
        <v>0</v>
      </c>
      <c r="N68" s="5">
        <f t="shared" si="53"/>
        <v>0</v>
      </c>
      <c r="O68" s="5">
        <f t="shared" ref="O68" si="54">O74</f>
        <v>0</v>
      </c>
      <c r="P68" s="163"/>
      <c r="Q68" s="165"/>
    </row>
    <row r="69" spans="2:17" ht="17.25" customHeight="1" x14ac:dyDescent="0.25">
      <c r="B69" s="160"/>
      <c r="C69" s="140"/>
      <c r="D69" s="30" t="s">
        <v>25</v>
      </c>
      <c r="E69" s="16"/>
      <c r="F69" s="5">
        <f t="shared" si="50"/>
        <v>0</v>
      </c>
      <c r="G69" s="70">
        <f>SUM(H69:O69)</f>
        <v>0</v>
      </c>
      <c r="H69" s="5">
        <f t="shared" ref="H69:N69" si="55">H75</f>
        <v>0</v>
      </c>
      <c r="I69" s="5">
        <f t="shared" si="55"/>
        <v>0</v>
      </c>
      <c r="J69" s="5">
        <f t="shared" si="55"/>
        <v>0</v>
      </c>
      <c r="K69" s="5">
        <f t="shared" si="55"/>
        <v>0</v>
      </c>
      <c r="L69" s="5">
        <f t="shared" si="55"/>
        <v>0</v>
      </c>
      <c r="M69" s="5">
        <f t="shared" si="55"/>
        <v>0</v>
      </c>
      <c r="N69" s="5">
        <f t="shared" si="55"/>
        <v>0</v>
      </c>
      <c r="O69" s="5">
        <f t="shared" ref="O69" si="56">O75</f>
        <v>0</v>
      </c>
      <c r="P69" s="163"/>
      <c r="Q69" s="165"/>
    </row>
    <row r="70" spans="2:17" ht="21" customHeight="1" x14ac:dyDescent="0.25">
      <c r="B70" s="166" t="s">
        <v>80</v>
      </c>
      <c r="C70" s="140" t="s">
        <v>110</v>
      </c>
      <c r="D70" s="39" t="s">
        <v>16</v>
      </c>
      <c r="E70" s="21" t="s">
        <v>78</v>
      </c>
      <c r="F70" s="48">
        <f>SUM(F71:F75)</f>
        <v>0</v>
      </c>
      <c r="G70" s="49">
        <f t="shared" ref="G70:K70" si="57">SUM(G71:G75)</f>
        <v>5133.2999999999993</v>
      </c>
      <c r="H70" s="49">
        <f t="shared" si="57"/>
        <v>500</v>
      </c>
      <c r="I70" s="49">
        <f t="shared" si="57"/>
        <v>926.1</v>
      </c>
      <c r="J70" s="50">
        <f t="shared" si="57"/>
        <v>926.1</v>
      </c>
      <c r="K70" s="49">
        <f t="shared" si="57"/>
        <v>2781.1</v>
      </c>
      <c r="L70" s="49">
        <f>SUM(L71:L75)</f>
        <v>0</v>
      </c>
      <c r="M70" s="49">
        <f>SUM(M71:M75)</f>
        <v>0</v>
      </c>
      <c r="N70" s="49">
        <f>SUM(N71:N75)</f>
        <v>0</v>
      </c>
      <c r="O70" s="70">
        <f>SUM(O71:O75)</f>
        <v>0</v>
      </c>
      <c r="P70" s="163" t="s">
        <v>76</v>
      </c>
      <c r="Q70" s="165" t="s">
        <v>86</v>
      </c>
    </row>
    <row r="71" spans="2:17" ht="60.75" customHeight="1" x14ac:dyDescent="0.25">
      <c r="B71" s="166"/>
      <c r="C71" s="140"/>
      <c r="D71" s="30" t="s">
        <v>17</v>
      </c>
      <c r="E71" s="21" t="s">
        <v>78</v>
      </c>
      <c r="F71" s="21"/>
      <c r="G71" s="70">
        <f t="shared" ref="G71:G75" si="58">SUM(H71:O71)</f>
        <v>5133.2999999999993</v>
      </c>
      <c r="H71" s="52">
        <v>500</v>
      </c>
      <c r="I71" s="52">
        <v>926.1</v>
      </c>
      <c r="J71" s="53">
        <v>926.1</v>
      </c>
      <c r="K71" s="52">
        <v>2781.1</v>
      </c>
      <c r="L71" s="52"/>
      <c r="M71" s="52"/>
      <c r="N71" s="52"/>
      <c r="O71" s="52"/>
      <c r="P71" s="163"/>
      <c r="Q71" s="165"/>
    </row>
    <row r="72" spans="2:17" ht="64.5" customHeight="1" x14ac:dyDescent="0.25">
      <c r="B72" s="166"/>
      <c r="C72" s="140"/>
      <c r="D72" s="30" t="s">
        <v>18</v>
      </c>
      <c r="E72" s="21"/>
      <c r="F72" s="52"/>
      <c r="G72" s="70">
        <f t="shared" si="58"/>
        <v>0</v>
      </c>
      <c r="H72" s="52"/>
      <c r="I72" s="52"/>
      <c r="J72" s="53"/>
      <c r="K72" s="52"/>
      <c r="L72" s="52"/>
      <c r="M72" s="52"/>
      <c r="N72" s="52"/>
      <c r="O72" s="52"/>
      <c r="P72" s="163"/>
      <c r="Q72" s="165"/>
    </row>
    <row r="73" spans="2:17" ht="38.25" x14ac:dyDescent="0.25">
      <c r="B73" s="166"/>
      <c r="C73" s="140"/>
      <c r="D73" s="30" t="s">
        <v>19</v>
      </c>
      <c r="E73" s="21"/>
      <c r="F73" s="21"/>
      <c r="G73" s="70">
        <f t="shared" si="58"/>
        <v>0</v>
      </c>
      <c r="H73" s="52"/>
      <c r="I73" s="52"/>
      <c r="J73" s="53"/>
      <c r="K73" s="52"/>
      <c r="L73" s="52"/>
      <c r="M73" s="52"/>
      <c r="N73" s="52"/>
      <c r="O73" s="52"/>
      <c r="P73" s="163"/>
      <c r="Q73" s="165"/>
    </row>
    <row r="74" spans="2:17" ht="51" x14ac:dyDescent="0.25">
      <c r="B74" s="166"/>
      <c r="C74" s="140"/>
      <c r="D74" s="30" t="s">
        <v>20</v>
      </c>
      <c r="E74" s="21"/>
      <c r="F74" s="21"/>
      <c r="G74" s="70">
        <f t="shared" si="58"/>
        <v>0</v>
      </c>
      <c r="H74" s="52"/>
      <c r="I74" s="52"/>
      <c r="J74" s="53"/>
      <c r="K74" s="52"/>
      <c r="L74" s="52"/>
      <c r="M74" s="52"/>
      <c r="N74" s="52"/>
      <c r="O74" s="52"/>
      <c r="P74" s="163"/>
      <c r="Q74" s="165"/>
    </row>
    <row r="75" spans="2:17" ht="15.75" thickBot="1" x14ac:dyDescent="0.3">
      <c r="B75" s="167"/>
      <c r="C75" s="168"/>
      <c r="D75" s="54" t="s">
        <v>25</v>
      </c>
      <c r="E75" s="55"/>
      <c r="F75" s="55"/>
      <c r="G75" s="56">
        <f t="shared" si="58"/>
        <v>0</v>
      </c>
      <c r="H75" s="57"/>
      <c r="I75" s="57"/>
      <c r="J75" s="58"/>
      <c r="K75" s="57"/>
      <c r="L75" s="57"/>
      <c r="M75" s="57"/>
      <c r="N75" s="57"/>
      <c r="O75" s="57"/>
      <c r="P75" s="169"/>
      <c r="Q75" s="170"/>
    </row>
    <row r="76" spans="2:17" x14ac:dyDescent="0.25">
      <c r="B76" s="8" t="s">
        <v>59</v>
      </c>
      <c r="Q76" s="13"/>
    </row>
    <row r="77" spans="2:17" x14ac:dyDescent="0.25">
      <c r="B77" s="8" t="s">
        <v>60</v>
      </c>
      <c r="Q77" s="7"/>
    </row>
  </sheetData>
  <sheetProtection password="C665" sheet="1" objects="1" scenarios="1"/>
  <mergeCells count="55">
    <mergeCell ref="B5:Q5"/>
    <mergeCell ref="M2:Q2"/>
    <mergeCell ref="K3:Q4"/>
    <mergeCell ref="B28:B33"/>
    <mergeCell ref="C28:C33"/>
    <mergeCell ref="P28:P33"/>
    <mergeCell ref="B16:B21"/>
    <mergeCell ref="C16:C21"/>
    <mergeCell ref="B22:B27"/>
    <mergeCell ref="C22:C27"/>
    <mergeCell ref="B6:Q6"/>
    <mergeCell ref="G10:G14"/>
    <mergeCell ref="P10:P14"/>
    <mergeCell ref="Q10:Q14"/>
    <mergeCell ref="B10:B14"/>
    <mergeCell ref="Q28:Q33"/>
    <mergeCell ref="Q16:Q21"/>
    <mergeCell ref="P22:P27"/>
    <mergeCell ref="P16:P21"/>
    <mergeCell ref="C10:C14"/>
    <mergeCell ref="D10:D14"/>
    <mergeCell ref="E10:E14"/>
    <mergeCell ref="H10:O13"/>
    <mergeCell ref="B7:Q7"/>
    <mergeCell ref="B8:Q8"/>
    <mergeCell ref="F10:F14"/>
    <mergeCell ref="B52:B57"/>
    <mergeCell ref="C52:C57"/>
    <mergeCell ref="P52:P57"/>
    <mergeCell ref="Q52:Q57"/>
    <mergeCell ref="B34:B39"/>
    <mergeCell ref="C34:C39"/>
    <mergeCell ref="P34:P39"/>
    <mergeCell ref="Q34:Q39"/>
    <mergeCell ref="B40:B45"/>
    <mergeCell ref="C40:C45"/>
    <mergeCell ref="P40:P45"/>
    <mergeCell ref="Q40:Q45"/>
    <mergeCell ref="Q22:Q27"/>
    <mergeCell ref="B58:B63"/>
    <mergeCell ref="C58:C63"/>
    <mergeCell ref="P58:P63"/>
    <mergeCell ref="Q58:Q63"/>
    <mergeCell ref="B46:B51"/>
    <mergeCell ref="C46:C51"/>
    <mergeCell ref="P46:P51"/>
    <mergeCell ref="Q46:Q51"/>
    <mergeCell ref="B64:B69"/>
    <mergeCell ref="C64:C69"/>
    <mergeCell ref="P64:P69"/>
    <mergeCell ref="Q64:Q69"/>
    <mergeCell ref="B70:B75"/>
    <mergeCell ref="C70:C75"/>
    <mergeCell ref="P70:P75"/>
    <mergeCell ref="Q70:Q75"/>
  </mergeCells>
  <printOptions horizontalCentered="1"/>
  <pageMargins left="0" right="0" top="0.78740157480314965" bottom="0.39370078740157483" header="0" footer="0"/>
  <pageSetup paperSize="9" scale="85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МП город</vt:lpstr>
      <vt:lpstr>Прил1 МП город</vt:lpstr>
      <vt:lpstr>Прил2 МП город</vt:lpstr>
      <vt:lpstr>'Прил2 МП город'!Заголовки_для_печати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2021-09-27T13:01:36Z</cp:lastPrinted>
  <dcterms:created xsi:type="dcterms:W3CDTF">2016-11-24T07:53:48Z</dcterms:created>
  <dcterms:modified xsi:type="dcterms:W3CDTF">2021-09-27T13:01:42Z</dcterms:modified>
</cp:coreProperties>
</file>