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870" windowWidth="19440" windowHeight="7275" activeTab="2"/>
  </bookViews>
  <sheets>
    <sheet name="Паспорт библ дело" sheetId="1" r:id="rId1"/>
    <sheet name="Прил1 библ дело" sheetId="2" r:id="rId2"/>
    <sheet name="Прил2 библ дело" sheetId="3" r:id="rId3"/>
  </sheets>
  <definedNames>
    <definedName name="_xlnm.Print_Titles" localSheetId="2">'Прил2 библ дело'!$9:$13</definedName>
  </definedNames>
  <calcPr calcId="145621"/>
</workbook>
</file>

<file path=xl/calcChain.xml><?xml version="1.0" encoding="utf-8"?>
<calcChain xmlns="http://schemas.openxmlformats.org/spreadsheetml/2006/main">
  <c r="M16" i="3" l="1"/>
  <c r="L21" i="1" l="1"/>
  <c r="K21" i="1"/>
  <c r="K20" i="1"/>
  <c r="K19" i="1"/>
  <c r="K18" i="1"/>
  <c r="L18" i="1"/>
  <c r="L19" i="1"/>
  <c r="O17" i="2"/>
  <c r="H17" i="3"/>
  <c r="I17" i="3"/>
  <c r="G17" i="3" s="1"/>
  <c r="J17" i="3"/>
  <c r="K17" i="3"/>
  <c r="L17" i="3"/>
  <c r="M17" i="3"/>
  <c r="N17" i="3"/>
  <c r="O17" i="3"/>
  <c r="H18" i="3"/>
  <c r="I18" i="3"/>
  <c r="G18" i="3" s="1"/>
  <c r="J18" i="3"/>
  <c r="K18" i="3"/>
  <c r="L18" i="3"/>
  <c r="M18" i="3"/>
  <c r="N18" i="3"/>
  <c r="O18" i="3"/>
  <c r="H19" i="3"/>
  <c r="I19" i="3"/>
  <c r="J19" i="3"/>
  <c r="K19" i="3"/>
  <c r="L19" i="3"/>
  <c r="M19" i="3"/>
  <c r="N19" i="3"/>
  <c r="O19" i="3"/>
  <c r="H20" i="3"/>
  <c r="I20" i="3"/>
  <c r="J20" i="3"/>
  <c r="K20" i="3"/>
  <c r="L20" i="3"/>
  <c r="M20" i="3"/>
  <c r="N20" i="3"/>
  <c r="O20" i="3"/>
  <c r="I16" i="3"/>
  <c r="J16" i="3"/>
  <c r="K16" i="3"/>
  <c r="L16" i="3"/>
  <c r="N16" i="3"/>
  <c r="O16" i="3"/>
  <c r="K17" i="1" s="1"/>
  <c r="H16" i="3"/>
  <c r="F16" i="3"/>
  <c r="O51" i="3"/>
  <c r="G52" i="3"/>
  <c r="G51" i="3" s="1"/>
  <c r="G56" i="3"/>
  <c r="G55" i="3"/>
  <c r="G54" i="3"/>
  <c r="G53" i="3"/>
  <c r="N51" i="3"/>
  <c r="M51" i="3"/>
  <c r="L51" i="3"/>
  <c r="K51" i="3"/>
  <c r="J51" i="3"/>
  <c r="I51" i="3"/>
  <c r="H51" i="3"/>
  <c r="F51" i="3"/>
  <c r="F19" i="3"/>
  <c r="F17" i="3"/>
  <c r="F18" i="3"/>
  <c r="F20" i="3"/>
  <c r="O15" i="3"/>
  <c r="G32" i="3"/>
  <c r="G31" i="3"/>
  <c r="G30" i="3"/>
  <c r="G29" i="3"/>
  <c r="G28" i="3"/>
  <c r="G27" i="3" s="1"/>
  <c r="O27" i="3"/>
  <c r="N27" i="3"/>
  <c r="M27" i="3"/>
  <c r="L27" i="3"/>
  <c r="K27" i="3"/>
  <c r="J27" i="3"/>
  <c r="I27" i="3"/>
  <c r="H27" i="3"/>
  <c r="F27" i="3"/>
  <c r="G62" i="3"/>
  <c r="G61" i="3"/>
  <c r="G60" i="3"/>
  <c r="G59" i="3"/>
  <c r="G58" i="3"/>
  <c r="O57" i="3"/>
  <c r="G50" i="3"/>
  <c r="G49" i="3"/>
  <c r="G48" i="3"/>
  <c r="G47" i="3"/>
  <c r="G46" i="3"/>
  <c r="O45" i="3"/>
  <c r="G44" i="3"/>
  <c r="G43" i="3"/>
  <c r="G42" i="3"/>
  <c r="G41" i="3"/>
  <c r="G40" i="3"/>
  <c r="O39" i="3"/>
  <c r="G38" i="3"/>
  <c r="G37" i="3"/>
  <c r="G36" i="3"/>
  <c r="G35" i="3"/>
  <c r="G34" i="3"/>
  <c r="O33" i="3"/>
  <c r="G26" i="3"/>
  <c r="G25" i="3"/>
  <c r="G24" i="3"/>
  <c r="G23" i="3"/>
  <c r="G22" i="3"/>
  <c r="O21" i="3"/>
  <c r="G20" i="3"/>
  <c r="K15" i="1" l="1"/>
  <c r="G45" i="3"/>
  <c r="I21" i="3" l="1"/>
  <c r="K22" i="3" l="1"/>
  <c r="M17" i="2" l="1"/>
  <c r="N17" i="2" s="1"/>
  <c r="K46" i="3"/>
  <c r="G19" i="3"/>
  <c r="N45" i="3"/>
  <c r="M45" i="3"/>
  <c r="L45" i="3"/>
  <c r="K45" i="3"/>
  <c r="J45" i="3"/>
  <c r="I45" i="3"/>
  <c r="H45" i="3"/>
  <c r="F45" i="3"/>
  <c r="G16" i="3" l="1"/>
  <c r="M57" i="3"/>
  <c r="M39" i="3"/>
  <c r="M33" i="3"/>
  <c r="M21" i="3"/>
  <c r="I21" i="1"/>
  <c r="I20" i="1"/>
  <c r="L20" i="1" s="1"/>
  <c r="I19" i="1"/>
  <c r="I18" i="1"/>
  <c r="I17" i="1"/>
  <c r="I15" i="1" l="1"/>
  <c r="M15" i="3"/>
  <c r="N57" i="3"/>
  <c r="N39" i="3"/>
  <c r="N33" i="3"/>
  <c r="G21" i="3"/>
  <c r="N21" i="3"/>
  <c r="J21" i="1"/>
  <c r="J20" i="1"/>
  <c r="J19" i="1"/>
  <c r="J18" i="1"/>
  <c r="J17" i="1"/>
  <c r="L17" i="1" s="1"/>
  <c r="J15" i="1" l="1"/>
  <c r="N15" i="3"/>
  <c r="E18" i="1" l="1"/>
  <c r="F18" i="1"/>
  <c r="G18" i="1"/>
  <c r="H18" i="1"/>
  <c r="E19" i="1"/>
  <c r="F19" i="1"/>
  <c r="G19" i="1"/>
  <c r="H19" i="1"/>
  <c r="D20" i="1"/>
  <c r="E20" i="1"/>
  <c r="F20" i="1"/>
  <c r="G20" i="1"/>
  <c r="D21" i="1"/>
  <c r="E21" i="1"/>
  <c r="F21" i="1"/>
  <c r="G21" i="1"/>
  <c r="H21" i="1"/>
  <c r="E17" i="1"/>
  <c r="F17" i="1"/>
  <c r="H17" i="1"/>
  <c r="D17" i="1"/>
  <c r="F33" i="3"/>
  <c r="F21" i="3"/>
  <c r="L21" i="3"/>
  <c r="K21" i="3"/>
  <c r="J21" i="3"/>
  <c r="H21" i="3"/>
  <c r="L33" i="3"/>
  <c r="K33" i="3"/>
  <c r="J33" i="3"/>
  <c r="I33" i="3"/>
  <c r="H33" i="3"/>
  <c r="G39" i="3"/>
  <c r="L39" i="3"/>
  <c r="K39" i="3"/>
  <c r="J39" i="3"/>
  <c r="I39" i="3"/>
  <c r="H39" i="3"/>
  <c r="F39" i="3"/>
  <c r="F57" i="3"/>
  <c r="H57" i="3"/>
  <c r="I57" i="3"/>
  <c r="J57" i="3"/>
  <c r="K57" i="3"/>
  <c r="L57" i="3"/>
  <c r="D17" i="2" l="1"/>
  <c r="D19" i="1"/>
  <c r="D18" i="1"/>
  <c r="G17" i="1"/>
  <c r="H20" i="1"/>
  <c r="G57" i="3"/>
  <c r="F15" i="1"/>
  <c r="L15" i="3"/>
  <c r="I15" i="3"/>
  <c r="E15" i="1"/>
  <c r="K15" i="3"/>
  <c r="F15" i="3"/>
  <c r="J15" i="3"/>
  <c r="H15" i="3"/>
  <c r="G33" i="3"/>
  <c r="H15" i="1" l="1"/>
  <c r="G15" i="1"/>
  <c r="G15" i="3"/>
  <c r="D15" i="1"/>
  <c r="E17" i="2"/>
  <c r="L15" i="1" l="1"/>
</calcChain>
</file>

<file path=xl/sharedStrings.xml><?xml version="1.0" encoding="utf-8"?>
<sst xmlns="http://schemas.openxmlformats.org/spreadsheetml/2006/main" count="217" uniqueCount="119">
  <si>
    <t>Мероприятия по реализации подпрограммы</t>
  </si>
  <si>
    <t>Источники финансирования</t>
  </si>
  <si>
    <t>Срок исполнения мероприятия</t>
  </si>
  <si>
    <t>Всего, (тыс. руб.)</t>
  </si>
  <si>
    <t>Объем финансирования по годам (тыс. руб.)</t>
  </si>
  <si>
    <t>Ответственный за выполнение мероприятия подпрограммы</t>
  </si>
  <si>
    <t>Результаты выполнения мероприятий подпрограммы</t>
  </si>
  <si>
    <t>2016 год</t>
  </si>
  <si>
    <t>2017 год</t>
  </si>
  <si>
    <t>2018 год</t>
  </si>
  <si>
    <t>2019 год</t>
  </si>
  <si>
    <t>2020 год</t>
  </si>
  <si>
    <t>1.</t>
  </si>
  <si>
    <t>Итого</t>
  </si>
  <si>
    <t>МКУК «Кингисеппская ЦГБ»</t>
  </si>
  <si>
    <t>Средства бюджета МО "Кингисеппское городское поселение"</t>
  </si>
  <si>
    <t>Средства бюджета МО "Кингисеппский муниципальный район"</t>
  </si>
  <si>
    <t>-</t>
  </si>
  <si>
    <t>Средства федерального бюджета</t>
  </si>
  <si>
    <t>Средства бюджета Ленинградской области</t>
  </si>
  <si>
    <t>1.1.</t>
  </si>
  <si>
    <t>№ п/п</t>
  </si>
  <si>
    <t xml:space="preserve">(наименование подпрограммы) </t>
  </si>
  <si>
    <t>Перечень мероприятий подпрограммы</t>
  </si>
  <si>
    <t>"Развитие библиотечного дела"</t>
  </si>
  <si>
    <t>Иные источники</t>
  </si>
  <si>
    <t>1.2.</t>
  </si>
  <si>
    <t>1.3.</t>
  </si>
  <si>
    <t>Задачи, направленные на достижение цели</t>
  </si>
  <si>
    <t>Планируемый объем финансирования на решение данной задачи (тыс. руб.)</t>
  </si>
  <si>
    <t>Количественные и/или качественные целевые показатели, характеризующие достижение целей и решение задач</t>
  </si>
  <si>
    <t>Единица измерения</t>
  </si>
  <si>
    <t>Базовое значение показателя (на начало реализации подпрограммы)</t>
  </si>
  <si>
    <t>Планируемое значение показателя по годам реализации</t>
  </si>
  <si>
    <t>Бюджет МО "Кингисеппское городское поселение"</t>
  </si>
  <si>
    <t>Другие источники</t>
  </si>
  <si>
    <t>чел.</t>
  </si>
  <si>
    <t>экз.</t>
  </si>
  <si>
    <t>ед.</t>
  </si>
  <si>
    <t>%</t>
  </si>
  <si>
    <t>наименование муниципальной программы (подпрограммы)</t>
  </si>
  <si>
    <t>«Развитие библиотечного дела»</t>
  </si>
  <si>
    <t>Планируемые результаты реализации муниципальной программы (подпрограммы)</t>
  </si>
  <si>
    <t>посещ.</t>
  </si>
  <si>
    <t xml:space="preserve">  </t>
  </si>
  <si>
    <t>Паспорт подпрограммы</t>
  </si>
  <si>
    <t>Наименование подпрограммы</t>
  </si>
  <si>
    <t xml:space="preserve">Развитие библиотечного дела </t>
  </si>
  <si>
    <t>Цель подпрограммы</t>
  </si>
  <si>
    <t>Создание условий для свободного доступа к информационному культурному пространству</t>
  </si>
  <si>
    <t>Муниципальный заказчик подпрограммы</t>
  </si>
  <si>
    <t>Соисполнитель муниципальной программы</t>
  </si>
  <si>
    <t>Муниципальное казённое учреждение культуры «Кингисеппская центральная городская библиотека»</t>
  </si>
  <si>
    <t>Задачи подпрограммы</t>
  </si>
  <si>
    <t>Осуществление библиотечного  обслуживания населения</t>
  </si>
  <si>
    <t>Сроки реализации подпрограммы</t>
  </si>
  <si>
    <t>Источники финансирования подпрограммы, в том числе по годам:</t>
  </si>
  <si>
    <t>Источник финансирования</t>
  </si>
  <si>
    <t>Расходы (тыс. рублей)</t>
  </si>
  <si>
    <t>итого</t>
  </si>
  <si>
    <t>Всего:</t>
  </si>
  <si>
    <t>в том числе:</t>
  </si>
  <si>
    <t>Планируемые результаты реализации подпрограммы</t>
  </si>
  <si>
    <t>Создание условий для свободного доступа к информационному культурному пространству по средствам увеличения информационный ресурсов общедоступных библиотек, внедрение современных технологий расширение форм и методов библиотечных услуг, осуществление социально-ориентированных проектов, увеличение количество читателей, в том числе детей до 14-ти лет; увеличение количество посещений библиотеки. Регулярное обновление информационного сайта.</t>
  </si>
  <si>
    <t>Приложение № 1</t>
  </si>
  <si>
    <t>2016-2017 г.г.</t>
  </si>
  <si>
    <t>2017 г.</t>
  </si>
  <si>
    <t>2017-2018 г.г.</t>
  </si>
  <si>
    <t>2016-2018 г.г.</t>
  </si>
  <si>
    <t>Объём финансирования мероприятия в 2015 году (тыс. руб.)*</t>
  </si>
  <si>
    <t>2021 год</t>
  </si>
  <si>
    <r>
      <t xml:space="preserve">Задача 1 </t>
    </r>
    <r>
      <rPr>
        <sz val="10"/>
        <rFont val="Times New Roman"/>
        <family val="1"/>
        <charset val="204"/>
      </rPr>
      <t>Библиотечное обслуживание населения</t>
    </r>
  </si>
  <si>
    <r>
      <t xml:space="preserve">Показатель 1 </t>
    </r>
    <r>
      <rPr>
        <sz val="10"/>
        <rFont val="Times New Roman"/>
        <family val="1"/>
        <charset val="204"/>
      </rPr>
      <t>Количество читателей</t>
    </r>
  </si>
  <si>
    <r>
      <t>Показатель 2</t>
    </r>
    <r>
      <rPr>
        <sz val="10"/>
        <rFont val="Times New Roman"/>
        <family val="1"/>
        <charset val="204"/>
      </rPr>
      <t xml:space="preserve"> Количество читателей - детей до 14 лет</t>
    </r>
  </si>
  <si>
    <r>
      <t xml:space="preserve">Показатель 3 </t>
    </r>
    <r>
      <rPr>
        <sz val="10"/>
        <rFont val="Times New Roman"/>
        <family val="1"/>
        <charset val="204"/>
      </rPr>
      <t>Количество посещений</t>
    </r>
  </si>
  <si>
    <r>
      <t xml:space="preserve">Показатель 4 </t>
    </r>
    <r>
      <rPr>
        <sz val="10"/>
        <rFont val="Times New Roman"/>
        <family val="1"/>
        <charset val="204"/>
      </rPr>
      <t>Общая книговыдача</t>
    </r>
  </si>
  <si>
    <r>
      <t xml:space="preserve">Показатель 5 </t>
    </r>
    <r>
      <rPr>
        <sz val="10"/>
        <rFont val="Times New Roman"/>
        <family val="1"/>
        <charset val="204"/>
      </rPr>
      <t>Количество посещений Интернет-сайта</t>
    </r>
  </si>
  <si>
    <r>
      <t xml:space="preserve">Показатель 6 </t>
    </r>
    <r>
      <rPr>
        <sz val="10"/>
        <rFont val="Times New Roman"/>
        <family val="1"/>
        <charset val="204"/>
      </rPr>
      <t>Количество мероприятий</t>
    </r>
  </si>
  <si>
    <r>
      <t>Показатель 7</t>
    </r>
    <r>
      <rPr>
        <sz val="10"/>
        <rFont val="Times New Roman"/>
        <family val="1"/>
        <charset val="204"/>
      </rPr>
      <t xml:space="preserve"> Количество участников и зрителей</t>
    </r>
  </si>
  <si>
    <r>
      <t xml:space="preserve">Показатель 8 </t>
    </r>
    <r>
      <rPr>
        <sz val="10"/>
        <rFont val="Times New Roman"/>
        <family val="1"/>
        <charset val="204"/>
      </rPr>
      <t>Увеличение оснащенности учреждений основными средствами</t>
    </r>
  </si>
  <si>
    <t>2022 год</t>
  </si>
  <si>
    <t>Администрация МО «Кингисеппский муниципальный район» (отраслевой комитет – Комитет по спорту, культуре, молодежной политике и туризму)</t>
  </si>
  <si>
    <t>2016-2022 г.г.</t>
  </si>
  <si>
    <t>МКУК «Кингисеппская ЦГБ» в 2019г. стала победителем Ленинградского областного ежегодного конкурса профессионального мастерства "Звезда культуры" в 2019 году" в номинации «Лучшая городская библиотека года» За счет премии приобретено звуковое и информационно-вычислительное оборудование для учреждения</t>
  </si>
  <si>
    <t>1.4.</t>
  </si>
  <si>
    <t>1.5.</t>
  </si>
  <si>
    <t>* - объём финансирования аналогичных мероприятий в году, предшествующем году начала реализации муниципальной программы, в том числе в рамках реализации  гос. программ Ленинградской области.</t>
  </si>
  <si>
    <t xml:space="preserve">Приложение 1 </t>
  </si>
  <si>
    <t>Приложение 2</t>
  </si>
  <si>
    <r>
      <t xml:space="preserve">Основное мероприятие 1 </t>
    </r>
    <r>
      <rPr>
        <sz val="10"/>
        <rFont val="Times New Roman"/>
        <family val="1"/>
        <charset val="204"/>
      </rPr>
      <t>Развитие библиотек</t>
    </r>
  </si>
  <si>
    <t>2023 год</t>
  </si>
  <si>
    <t>2019 г.</t>
  </si>
  <si>
    <t>2021 г.</t>
  </si>
  <si>
    <t>1.6.</t>
  </si>
  <si>
    <r>
      <t xml:space="preserve">Основное мероприятие 5 </t>
    </r>
    <r>
      <rPr>
        <sz val="10"/>
        <rFont val="Times New Roman"/>
        <family val="1"/>
        <charset val="204"/>
      </rPr>
      <t>Комплектование книжных фондов библиотек муниципальных образований</t>
    </r>
  </si>
  <si>
    <r>
      <t xml:space="preserve">Основное мероприятие 4 </t>
    </r>
    <r>
      <rPr>
        <sz val="10"/>
        <rFont val="Times New Roman"/>
        <family val="1"/>
        <charset val="204"/>
      </rPr>
      <t xml:space="preserve">Развитие общественной инфраструктуры муниципального значения </t>
    </r>
  </si>
  <si>
    <r>
      <t>Основное мероприятие</t>
    </r>
    <r>
      <rPr>
        <sz val="10"/>
        <rFont val="Times New Roman"/>
        <family val="1"/>
        <charset val="204"/>
      </rPr>
      <t xml:space="preserve"> </t>
    </r>
    <r>
      <rPr>
        <b/>
        <sz val="10"/>
        <rFont val="Times New Roman"/>
        <family val="1"/>
        <charset val="204"/>
      </rPr>
      <t>3</t>
    </r>
    <r>
      <rPr>
        <sz val="10"/>
        <rFont val="Times New Roman"/>
        <family val="1"/>
        <charset val="204"/>
      </rPr>
      <t xml:space="preserve"> Организация и проведение мероприятий в сфере библиотечного дела</t>
    </r>
  </si>
  <si>
    <r>
      <t xml:space="preserve">Основное мероприятие 2 </t>
    </r>
    <r>
      <rPr>
        <sz val="10"/>
        <rFont val="Times New Roman"/>
        <family val="1"/>
        <charset val="204"/>
      </rPr>
      <t>Укрепление материально-технической базы</t>
    </r>
  </si>
  <si>
    <t>2021-2023 г.г.</t>
  </si>
  <si>
    <t>В 2021 г. увеличение оснащенности учреждений основными средствами  на 1,4%</t>
  </si>
  <si>
    <t>1.7.</t>
  </si>
  <si>
    <r>
      <t xml:space="preserve">Основное мероприятие 6 </t>
    </r>
    <r>
      <rPr>
        <sz val="10"/>
        <rFont val="Times New Roman"/>
        <family val="1"/>
        <charset val="204"/>
      </rPr>
      <t>Доступная среда для инвалидов и маломобильных групп населения</t>
    </r>
  </si>
  <si>
    <t>2017-2022 г.г.</t>
  </si>
  <si>
    <t>2016-2023 г.г.</t>
  </si>
  <si>
    <t>2016-2020 г.г.</t>
  </si>
  <si>
    <t>2017 г.; 2019 г.</t>
  </si>
  <si>
    <r>
      <t xml:space="preserve">Показатель 9 </t>
    </r>
    <r>
      <rPr>
        <sz val="10"/>
        <rFont val="Times New Roman"/>
        <family val="1"/>
        <charset val="204"/>
      </rPr>
      <t>Количество учреждений культуры доступные для МГН</t>
    </r>
  </si>
  <si>
    <t>С 01.01.2016 года по 31.12.2023 года</t>
  </si>
  <si>
    <r>
      <t xml:space="preserve">Основное мероприятие 7 </t>
    </r>
    <r>
      <rPr>
        <sz val="10"/>
        <rFont val="Times New Roman"/>
        <family val="1"/>
        <charset val="204"/>
      </rPr>
      <t>Премирование победителей конкурсов в сфере культуры и искусства</t>
    </r>
  </si>
  <si>
    <t>Ежегодное увеличение колич. читателей на 0,1 %. Ежегодное увеличение колич.  читателей - детей до 14 лет на 0,6 %. Ежегодное увеличение колич. посещений на 0,1%. Ежегодное увелич. общей книговыдач на 0,1%.  Увелич. колич. посещений Интернет-сайта 2019-2024 год в 5 раз. Мероприятия не менее 12 в год. Колич. участников не менее 1120 чел. в год.</t>
  </si>
  <si>
    <t xml:space="preserve">Ежегодное увеличение колич. читателей на 0,1 %. Ежегодное увеличение колич.  читателей - детей до 14 лет на 0,6 %. Ежегодное увеличение колич. посещений на 0,1%. Ежегодное увелич. общей книговыдач на 0,1%. Увелич. колич. посещений Интернет-сайта 2019-2024 год в 5 раз. </t>
  </si>
  <si>
    <t>Мероприятия не менее 12 в год. Колич. участников не менее 1120 чел. в год.</t>
  </si>
  <si>
    <t>2016 год - увеличение оснащенности учреждений основными средствами  на 0,5%. 2017 год - увеличение оснащенности учреждений основными средствами  на 3,1%. 2018 год - увеличение оснащенности учреждений основными средствами  на 1,1% . 2020 год увеличение оснащенности учреждений основными средствами на 4,3%</t>
  </si>
  <si>
    <t>2016 год - увеличение оснащенности учреждений основными средствами  на 0,8%. 2017 год - увеличение оснащенности учреждений основными средствами  на 1,6 %. 2018 год - увеличение оснащенности учреждений основными средствами  на 0,8%. 2019 год - увеличение оснащенности учреждений основными средствами  на 1,4%. 2020-2023 г.г. - увеличение оснащенности учреждений основными средствами  на 4,3% ежегодно</t>
  </si>
  <si>
    <t>2. Паспорт подпрограммы "Развитие библиотечного дела" изложить в новой редакции:</t>
  </si>
  <si>
    <t>3. Планируемые результаты реализации муниципальной программы (подпрограммы) «Развитие библиотечного дела»</t>
  </si>
  <si>
    <t>4. Перечень мероприятий подпрограммы "Развитие библиотечного дела" изложить в новой редакции:</t>
  </si>
  <si>
    <t>к программе "Развитие культуры и молодежной политики в Кингисеппском городском поселении" с изменениями от 23.12.2016г. № 3346, от 26.01.2018г. №113, от 01.11.2018г. №2235 от 07.03.2019г. №426, от 14.02.2020 г. №340; от 16.03.2021г. №550)</t>
  </si>
  <si>
    <t>к подпрограмме "Развитие библиотечного дела" (с изменениями от 23.12.2016г. № 3346, от 26.01.2018г. №113, от 01.11.2018г. №2235 от 07.03.2019г. №426, от 14.02.2020 г. №340; от 16.03.2021г. №550)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</si>
</sst>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_р_._-;\-* #,##0.0_р_._-;_-* &quot;-&quot;?_р_._-;_-@_-"/>
  </numFmts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1"/>
      <name val="Times New Roman"/>
      <family val="1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38">
    <xf numFmtId="0" fontId="0" fillId="0" borderId="0" xfId="0"/>
    <xf numFmtId="0" fontId="2" fillId="0" borderId="0" xfId="0" applyFont="1" applyProtection="1">
      <protection locked="0"/>
    </xf>
    <xf numFmtId="0" fontId="3" fillId="0" borderId="0" xfId="0" applyFont="1" applyProtection="1">
      <protection locked="0"/>
    </xf>
    <xf numFmtId="0" fontId="6" fillId="0" borderId="7" xfId="0" applyFont="1" applyBorder="1" applyAlignment="1" applyProtection="1">
      <alignment vertical="center" wrapText="1"/>
      <protection locked="0"/>
    </xf>
    <xf numFmtId="0" fontId="6" fillId="0" borderId="19" xfId="0" applyFont="1" applyBorder="1" applyAlignment="1" applyProtection="1">
      <alignment vertical="center" wrapText="1"/>
      <protection locked="0"/>
    </xf>
    <xf numFmtId="0" fontId="3" fillId="0" borderId="1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 wrapText="1"/>
      <protection locked="0"/>
    </xf>
    <xf numFmtId="0" fontId="2" fillId="0" borderId="0" xfId="0" applyFont="1" applyAlignment="1" applyProtection="1">
      <alignment vertical="center" wrapText="1"/>
      <protection locked="0"/>
    </xf>
    <xf numFmtId="0" fontId="2" fillId="0" borderId="24" xfId="0" applyFont="1" applyBorder="1" applyAlignment="1" applyProtection="1">
      <protection locked="0"/>
    </xf>
    <xf numFmtId="0" fontId="2" fillId="0" borderId="0" xfId="0" applyFont="1" applyBorder="1" applyAlignment="1" applyProtection="1">
      <protection locked="0"/>
    </xf>
    <xf numFmtId="0" fontId="7" fillId="0" borderId="0" xfId="0" applyFont="1" applyBorder="1" applyAlignment="1" applyProtection="1">
      <alignment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6" fillId="0" borderId="21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vertical="center" wrapText="1"/>
      <protection locked="0"/>
    </xf>
    <xf numFmtId="0" fontId="3" fillId="0" borderId="7" xfId="0" applyFont="1" applyBorder="1" applyAlignment="1" applyProtection="1">
      <alignment vertical="center" wrapText="1"/>
      <protection locked="0"/>
    </xf>
    <xf numFmtId="165" fontId="6" fillId="0" borderId="8" xfId="0" applyNumberFormat="1" applyFont="1" applyBorder="1" applyAlignment="1" applyProtection="1">
      <alignment horizontal="center" vertical="center" wrapText="1"/>
    </xf>
    <xf numFmtId="0" fontId="2" fillId="0" borderId="0" xfId="0" applyFont="1" applyFill="1" applyProtection="1">
      <protection locked="0"/>
    </xf>
    <xf numFmtId="0" fontId="3" fillId="0" borderId="7" xfId="0" applyFont="1" applyFill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Border="1" applyAlignment="1" applyProtection="1">
      <alignment horizontal="center" vertical="center" wrapText="1"/>
    </xf>
    <xf numFmtId="10" fontId="2" fillId="0" borderId="0" xfId="1" applyNumberFormat="1" applyFont="1" applyProtection="1">
      <protection locked="0"/>
    </xf>
    <xf numFmtId="0" fontId="8" fillId="0" borderId="0" xfId="0" applyFont="1" applyProtection="1">
      <protection locked="0"/>
    </xf>
    <xf numFmtId="0" fontId="8" fillId="0" borderId="0" xfId="0" applyFont="1" applyFill="1" applyProtection="1"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Fill="1" applyBorder="1" applyAlignment="1" applyProtection="1">
      <alignment horizontal="center" vertical="center" wrapText="1"/>
    </xf>
    <xf numFmtId="164" fontId="3" fillId="0" borderId="7" xfId="0" applyNumberFormat="1" applyFont="1" applyBorder="1" applyAlignment="1" applyProtection="1">
      <alignment horizontal="center" vertical="center" wrapText="1"/>
      <protection locked="0"/>
    </xf>
    <xf numFmtId="164" fontId="3" fillId="0" borderId="7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7" xfId="0" applyFont="1" applyBorder="1" applyAlignment="1" applyProtection="1">
      <alignment horizontal="center" vertical="center" wrapText="1"/>
      <protection locked="0"/>
    </xf>
    <xf numFmtId="2" fontId="3" fillId="0" borderId="7" xfId="0" applyNumberFormat="1" applyFont="1" applyBorder="1" applyAlignment="1" applyProtection="1">
      <alignment horizontal="center" vertical="center" wrapText="1"/>
      <protection locked="0"/>
    </xf>
    <xf numFmtId="164" fontId="3" fillId="0" borderId="10" xfId="0" applyNumberFormat="1" applyFont="1" applyBorder="1" applyAlignment="1" applyProtection="1">
      <alignment horizontal="center" vertical="center" wrapText="1"/>
    </xf>
    <xf numFmtId="164" fontId="6" fillId="0" borderId="10" xfId="0" applyNumberFormat="1" applyFont="1" applyBorder="1" applyAlignment="1" applyProtection="1">
      <alignment horizontal="center" vertical="center" wrapText="1"/>
    </xf>
    <xf numFmtId="164" fontId="6" fillId="0" borderId="10" xfId="0" applyNumberFormat="1" applyFont="1" applyFill="1" applyBorder="1" applyAlignment="1" applyProtection="1">
      <alignment horizontal="center" vertical="center" wrapText="1"/>
    </xf>
    <xf numFmtId="0" fontId="3" fillId="0" borderId="19" xfId="0" applyFont="1" applyBorder="1" applyAlignment="1" applyProtection="1">
      <alignment vertical="center" wrapText="1"/>
      <protection locked="0"/>
    </xf>
    <xf numFmtId="164" fontId="6" fillId="0" borderId="19" xfId="0" applyNumberFormat="1" applyFont="1" applyBorder="1" applyAlignment="1" applyProtection="1">
      <alignment horizontal="center" vertical="center" wrapText="1"/>
    </xf>
    <xf numFmtId="0" fontId="3" fillId="0" borderId="19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164" fontId="6" fillId="0" borderId="7" xfId="0" applyNumberFormat="1" applyFont="1" applyBorder="1" applyAlignment="1" applyProtection="1">
      <alignment horizontal="center" vertical="center" wrapText="1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165" fontId="3" fillId="0" borderId="7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center" vertical="center" wrapText="1"/>
      <protection locked="0"/>
    </xf>
    <xf numFmtId="0" fontId="3" fillId="0" borderId="35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41" xfId="0" applyFont="1" applyBorder="1" applyAlignment="1" applyProtection="1">
      <alignment horizontal="center" vertical="center" wrapText="1"/>
      <protection locked="0"/>
    </xf>
    <xf numFmtId="0" fontId="3" fillId="0" borderId="20" xfId="0" applyFont="1" applyBorder="1" applyAlignment="1" applyProtection="1">
      <alignment horizontal="center" vertical="center" wrapText="1"/>
      <protection locked="0"/>
    </xf>
    <xf numFmtId="0" fontId="3" fillId="0" borderId="25" xfId="0" applyFont="1" applyBorder="1" applyAlignment="1" applyProtection="1">
      <alignment horizontal="left" vertical="center" wrapText="1"/>
      <protection locked="0"/>
    </xf>
    <xf numFmtId="0" fontId="3" fillId="0" borderId="27" xfId="0" applyFont="1" applyBorder="1" applyAlignment="1" applyProtection="1">
      <alignment horizontal="left" vertical="center" wrapText="1"/>
      <protection locked="0"/>
    </xf>
    <xf numFmtId="0" fontId="3" fillId="0" borderId="26" xfId="0" applyFont="1" applyBorder="1" applyAlignment="1" applyProtection="1">
      <alignment horizontal="left" vertical="center" wrapText="1"/>
      <protection locked="0"/>
    </xf>
    <xf numFmtId="164" fontId="6" fillId="0" borderId="7" xfId="0" applyNumberFormat="1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vertical="center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34" xfId="0" applyFont="1" applyBorder="1" applyAlignment="1" applyProtection="1">
      <alignment horizontal="left" vertical="top" wrapText="1"/>
      <protection locked="0"/>
    </xf>
    <xf numFmtId="0" fontId="3" fillId="0" borderId="35" xfId="0" applyFont="1" applyBorder="1" applyAlignment="1" applyProtection="1">
      <alignment horizontal="left" vertical="top" wrapText="1"/>
      <protection locked="0"/>
    </xf>
    <xf numFmtId="0" fontId="3" fillId="0" borderId="36" xfId="0" applyFont="1" applyBorder="1" applyAlignment="1" applyProtection="1">
      <alignment horizontal="left" vertical="top" wrapText="1"/>
      <protection locked="0"/>
    </xf>
    <xf numFmtId="0" fontId="3" fillId="0" borderId="16" xfId="0" applyFont="1" applyBorder="1" applyAlignment="1" applyProtection="1">
      <alignment horizontal="left" vertical="top" wrapText="1"/>
      <protection locked="0"/>
    </xf>
    <xf numFmtId="0" fontId="3" fillId="0" borderId="0" xfId="0" applyFont="1" applyBorder="1" applyAlignment="1" applyProtection="1">
      <alignment horizontal="left" vertical="top" wrapText="1"/>
      <protection locked="0"/>
    </xf>
    <xf numFmtId="0" fontId="3" fillId="0" borderId="37" xfId="0" applyFont="1" applyBorder="1" applyAlignment="1" applyProtection="1">
      <alignment horizontal="left" vertical="top" wrapText="1"/>
      <protection locked="0"/>
    </xf>
    <xf numFmtId="0" fontId="3" fillId="0" borderId="38" xfId="0" applyFont="1" applyBorder="1" applyAlignment="1" applyProtection="1">
      <alignment horizontal="left" vertical="top" wrapText="1"/>
      <protection locked="0"/>
    </xf>
    <xf numFmtId="0" fontId="3" fillId="0" borderId="24" xfId="0" applyFont="1" applyBorder="1" applyAlignment="1" applyProtection="1">
      <alignment horizontal="left" vertical="top" wrapText="1"/>
      <protection locked="0"/>
    </xf>
    <xf numFmtId="0" fontId="3" fillId="0" borderId="39" xfId="0" applyFont="1" applyBorder="1" applyAlignment="1" applyProtection="1">
      <alignment horizontal="left" vertical="top" wrapText="1"/>
      <protection locked="0"/>
    </xf>
    <xf numFmtId="0" fontId="3" fillId="0" borderId="30" xfId="0" applyFont="1" applyBorder="1" applyAlignment="1" applyProtection="1">
      <alignment horizontal="center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3" fillId="0" borderId="33" xfId="0" applyFont="1" applyBorder="1" applyAlignment="1" applyProtection="1">
      <alignment horizontal="center" vertical="center" wrapText="1"/>
      <protection locked="0"/>
    </xf>
    <xf numFmtId="164" fontId="6" fillId="0" borderId="8" xfId="0" applyNumberFormat="1" applyFont="1" applyBorder="1" applyAlignment="1" applyProtection="1">
      <alignment horizontal="center" vertical="center" wrapText="1"/>
    </xf>
    <xf numFmtId="0" fontId="3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5" fillId="0" borderId="0" xfId="0" applyFont="1" applyAlignment="1" applyProtection="1">
      <alignment horizontal="center" vertical="center" wrapText="1"/>
      <protection locked="0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 wrapText="1"/>
      <protection locked="0"/>
    </xf>
    <xf numFmtId="0" fontId="6" fillId="0" borderId="32" xfId="0" applyFont="1" applyBorder="1" applyAlignment="1" applyProtection="1">
      <alignment horizontal="center" vertical="center" wrapText="1"/>
      <protection locked="0"/>
    </xf>
    <xf numFmtId="0" fontId="3" fillId="0" borderId="30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left" vertical="center" wrapText="1"/>
      <protection locked="0"/>
    </xf>
    <xf numFmtId="0" fontId="3" fillId="0" borderId="33" xfId="0" applyFont="1" applyBorder="1" applyAlignment="1" applyProtection="1">
      <alignment horizontal="left" vertical="center" wrapText="1"/>
      <protection locked="0"/>
    </xf>
    <xf numFmtId="0" fontId="4" fillId="0" borderId="0" xfId="0" applyFont="1" applyAlignment="1" applyProtection="1">
      <alignment horizontal="left"/>
      <protection locked="0"/>
    </xf>
    <xf numFmtId="0" fontId="3" fillId="0" borderId="0" xfId="0" applyFont="1" applyAlignment="1" applyProtection="1">
      <alignment horizontal="right"/>
      <protection locked="0"/>
    </xf>
    <xf numFmtId="0" fontId="3" fillId="0" borderId="0" xfId="0" applyFont="1" applyAlignment="1" applyProtection="1">
      <alignment horizont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left" vertical="center" wrapText="1"/>
      <protection locked="0"/>
    </xf>
    <xf numFmtId="0" fontId="6" fillId="0" borderId="21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4" fillId="0" borderId="0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horizontal="center" vertical="center"/>
      <protection locked="0"/>
    </xf>
    <xf numFmtId="165" fontId="3" fillId="0" borderId="7" xfId="0" applyNumberFormat="1" applyFont="1" applyBorder="1" applyAlignment="1" applyProtection="1">
      <alignment horizontal="center" vertical="center" wrapText="1"/>
    </xf>
    <xf numFmtId="165" fontId="3" fillId="0" borderId="21" xfId="0" applyNumberFormat="1" applyFont="1" applyBorder="1" applyAlignment="1" applyProtection="1">
      <alignment horizontal="center" vertical="center" wrapText="1"/>
    </xf>
    <xf numFmtId="165" fontId="3" fillId="0" borderId="19" xfId="0" applyNumberFormat="1" applyFont="1" applyBorder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49" fontId="3" fillId="0" borderId="9" xfId="0" applyNumberFormat="1" applyFont="1" applyBorder="1" applyAlignment="1" applyProtection="1">
      <alignment horizontal="center" vertical="top" wrapText="1"/>
      <protection locked="0"/>
    </xf>
    <xf numFmtId="49" fontId="3" fillId="0" borderId="6" xfId="0" applyNumberFormat="1" applyFont="1" applyBorder="1" applyAlignment="1" applyProtection="1">
      <alignment horizontal="center" vertical="top" wrapText="1"/>
      <protection locked="0"/>
    </xf>
    <xf numFmtId="49" fontId="3" fillId="0" borderId="18" xfId="0" applyNumberFormat="1" applyFont="1" applyBorder="1" applyAlignment="1" applyProtection="1">
      <alignment horizontal="center" vertical="top" wrapText="1"/>
      <protection locked="0"/>
    </xf>
    <xf numFmtId="0" fontId="6" fillId="0" borderId="22" xfId="0" applyFont="1" applyBorder="1" applyAlignment="1" applyProtection="1">
      <alignment vertical="top" wrapText="1"/>
      <protection locked="0"/>
    </xf>
    <xf numFmtId="0" fontId="6" fillId="0" borderId="23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0" borderId="19" xfId="0" applyFont="1" applyBorder="1" applyAlignment="1" applyProtection="1">
      <alignment horizontal="center" vertical="top" wrapText="1"/>
      <protection locked="0"/>
    </xf>
    <xf numFmtId="0" fontId="3" fillId="0" borderId="11" xfId="0" applyFont="1" applyBorder="1" applyAlignment="1" applyProtection="1">
      <alignment horizontal="left" vertical="top" wrapText="1"/>
      <protection locked="0"/>
    </xf>
    <xf numFmtId="0" fontId="3" fillId="0" borderId="8" xfId="0" applyFont="1" applyBorder="1" applyAlignment="1" applyProtection="1">
      <alignment horizontal="left" vertical="top" wrapText="1"/>
      <protection locked="0"/>
    </xf>
    <xf numFmtId="0" fontId="3" fillId="0" borderId="20" xfId="0" applyFont="1" applyBorder="1" applyAlignment="1" applyProtection="1">
      <alignment horizontal="left" vertical="top" wrapText="1"/>
      <protection locked="0"/>
    </xf>
    <xf numFmtId="0" fontId="6" fillId="0" borderId="7" xfId="0" applyFont="1" applyBorder="1" applyAlignment="1" applyProtection="1">
      <alignment horizontal="left"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22" xfId="0" applyFont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6" fillId="0" borderId="21" xfId="0" applyFont="1" applyBorder="1" applyAlignment="1" applyProtection="1">
      <alignment vertical="top" wrapText="1"/>
      <protection locked="0"/>
    </xf>
    <xf numFmtId="0" fontId="6" fillId="0" borderId="10" xfId="0" applyFont="1" applyBorder="1" applyAlignment="1" applyProtection="1">
      <alignment vertical="top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0" fontId="3" fillId="0" borderId="9" xfId="0" applyFont="1" applyBorder="1" applyAlignment="1" applyProtection="1">
      <alignment horizontal="center" vertical="center" wrapText="1"/>
      <protection locked="0"/>
    </xf>
    <xf numFmtId="0" fontId="3" fillId="0" borderId="1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17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M25"/>
  <sheetViews>
    <sheetView workbookViewId="0">
      <selection activeCell="F2" sqref="F2:L3"/>
    </sheetView>
  </sheetViews>
  <sheetFormatPr defaultRowHeight="15" x14ac:dyDescent="0.25"/>
  <cols>
    <col min="1" max="1" width="2" style="1" customWidth="1"/>
    <col min="2" max="2" width="14.42578125" style="1" customWidth="1"/>
    <col min="3" max="3" width="14.5703125" style="1" customWidth="1"/>
    <col min="4" max="4" width="9.85546875" style="1" customWidth="1"/>
    <col min="5" max="5" width="9.42578125" style="1" customWidth="1"/>
    <col min="6" max="6" width="9.5703125" style="1" customWidth="1"/>
    <col min="7" max="7" width="9.7109375" style="1" customWidth="1"/>
    <col min="8" max="11" width="9.42578125" style="1" customWidth="1"/>
    <col min="12" max="12" width="10.5703125" style="1" customWidth="1"/>
    <col min="13" max="16384" width="9.140625" style="1"/>
  </cols>
  <sheetData>
    <row r="1" spans="2:13" x14ac:dyDescent="0.25">
      <c r="B1" s="6" t="s">
        <v>44</v>
      </c>
      <c r="C1" s="6"/>
      <c r="D1" s="7"/>
      <c r="E1" s="7"/>
      <c r="F1" s="8"/>
      <c r="G1" s="9"/>
      <c r="I1" s="80" t="s">
        <v>64</v>
      </c>
      <c r="J1" s="80"/>
      <c r="K1" s="44"/>
      <c r="L1" s="10"/>
    </row>
    <row r="2" spans="2:13" ht="21.75" customHeight="1" x14ac:dyDescent="0.25">
      <c r="B2" s="7"/>
      <c r="C2" s="7"/>
      <c r="D2" s="7"/>
      <c r="E2" s="7"/>
      <c r="F2" s="81" t="s">
        <v>117</v>
      </c>
      <c r="G2" s="81"/>
      <c r="H2" s="81"/>
      <c r="I2" s="81"/>
      <c r="J2" s="81"/>
      <c r="K2" s="81"/>
      <c r="L2" s="81"/>
    </row>
    <row r="3" spans="2:13" ht="31.5" customHeight="1" x14ac:dyDescent="0.25">
      <c r="B3" s="7"/>
      <c r="C3" s="7"/>
      <c r="D3" s="7"/>
      <c r="E3" s="7"/>
      <c r="F3" s="81"/>
      <c r="G3" s="81"/>
      <c r="H3" s="81"/>
      <c r="I3" s="81"/>
      <c r="J3" s="81"/>
      <c r="K3" s="81"/>
      <c r="L3" s="81"/>
    </row>
    <row r="4" spans="2:13" ht="15.75" x14ac:dyDescent="0.25">
      <c r="B4" s="89" t="s">
        <v>114</v>
      </c>
      <c r="C4" s="89"/>
      <c r="D4" s="89"/>
      <c r="E4" s="89"/>
      <c r="F4" s="89"/>
      <c r="G4" s="89"/>
      <c r="H4" s="89"/>
      <c r="I4" s="89"/>
      <c r="J4" s="89"/>
      <c r="K4" s="89"/>
      <c r="L4" s="89"/>
      <c r="M4" s="10"/>
    </row>
    <row r="5" spans="2:13" ht="24.75" customHeight="1" x14ac:dyDescent="0.25">
      <c r="B5" s="82" t="s">
        <v>45</v>
      </c>
      <c r="C5" s="82"/>
      <c r="D5" s="82"/>
      <c r="E5" s="82"/>
      <c r="F5" s="82"/>
      <c r="G5" s="82"/>
      <c r="H5" s="82"/>
      <c r="I5" s="82"/>
      <c r="J5" s="82"/>
      <c r="K5" s="82"/>
      <c r="L5" s="82"/>
      <c r="M5" s="10"/>
    </row>
    <row r="6" spans="2:13" ht="15.75" thickBot="1" x14ac:dyDescent="0.3">
      <c r="B6" s="11"/>
      <c r="C6" s="12"/>
      <c r="D6" s="12"/>
      <c r="E6" s="12"/>
      <c r="F6" s="12"/>
      <c r="G6" s="12"/>
      <c r="H6" s="13"/>
      <c r="I6" s="7"/>
      <c r="J6" s="7"/>
      <c r="K6" s="7"/>
      <c r="L6" s="7"/>
    </row>
    <row r="7" spans="2:13" ht="32.25" customHeight="1" x14ac:dyDescent="0.25">
      <c r="B7" s="14" t="s">
        <v>46</v>
      </c>
      <c r="C7" s="83" t="s">
        <v>47</v>
      </c>
      <c r="D7" s="84"/>
      <c r="E7" s="84"/>
      <c r="F7" s="84"/>
      <c r="G7" s="84"/>
      <c r="H7" s="84"/>
      <c r="I7" s="84"/>
      <c r="J7" s="84"/>
      <c r="K7" s="84"/>
      <c r="L7" s="85"/>
      <c r="M7" s="10"/>
    </row>
    <row r="8" spans="2:13" ht="30.75" customHeight="1" x14ac:dyDescent="0.25">
      <c r="B8" s="27" t="s">
        <v>48</v>
      </c>
      <c r="C8" s="86" t="s">
        <v>49</v>
      </c>
      <c r="D8" s="87"/>
      <c r="E8" s="87"/>
      <c r="F8" s="87"/>
      <c r="G8" s="87"/>
      <c r="H8" s="87"/>
      <c r="I8" s="87"/>
      <c r="J8" s="87"/>
      <c r="K8" s="87"/>
      <c r="L8" s="88"/>
      <c r="M8" s="10"/>
    </row>
    <row r="9" spans="2:13" ht="42" customHeight="1" x14ac:dyDescent="0.25">
      <c r="B9" s="27" t="s">
        <v>50</v>
      </c>
      <c r="C9" s="86" t="s">
        <v>81</v>
      </c>
      <c r="D9" s="87"/>
      <c r="E9" s="87"/>
      <c r="F9" s="87"/>
      <c r="G9" s="87"/>
      <c r="H9" s="87"/>
      <c r="I9" s="87"/>
      <c r="J9" s="87"/>
      <c r="K9" s="87"/>
      <c r="L9" s="88"/>
      <c r="M9" s="10"/>
    </row>
    <row r="10" spans="2:13" ht="45" customHeight="1" x14ac:dyDescent="0.25">
      <c r="B10" s="27" t="s">
        <v>51</v>
      </c>
      <c r="C10" s="86" t="s">
        <v>52</v>
      </c>
      <c r="D10" s="87"/>
      <c r="E10" s="87"/>
      <c r="F10" s="87"/>
      <c r="G10" s="87"/>
      <c r="H10" s="87"/>
      <c r="I10" s="87"/>
      <c r="J10" s="87"/>
      <c r="K10" s="87"/>
      <c r="L10" s="88"/>
      <c r="M10" s="10"/>
    </row>
    <row r="11" spans="2:13" ht="25.5" customHeight="1" x14ac:dyDescent="0.25">
      <c r="B11" s="27" t="s">
        <v>53</v>
      </c>
      <c r="C11" s="86" t="s">
        <v>54</v>
      </c>
      <c r="D11" s="87"/>
      <c r="E11" s="87"/>
      <c r="F11" s="87"/>
      <c r="G11" s="87"/>
      <c r="H11" s="87"/>
      <c r="I11" s="87"/>
      <c r="J11" s="87"/>
      <c r="K11" s="87"/>
      <c r="L11" s="88"/>
      <c r="M11" s="10"/>
    </row>
    <row r="12" spans="2:13" ht="44.25" customHeight="1" x14ac:dyDescent="0.25">
      <c r="B12" s="27" t="s">
        <v>55</v>
      </c>
      <c r="C12" s="76" t="s">
        <v>107</v>
      </c>
      <c r="D12" s="77"/>
      <c r="E12" s="77"/>
      <c r="F12" s="77"/>
      <c r="G12" s="77"/>
      <c r="H12" s="77"/>
      <c r="I12" s="77"/>
      <c r="J12" s="77"/>
      <c r="K12" s="77"/>
      <c r="L12" s="78"/>
      <c r="M12" s="10"/>
    </row>
    <row r="13" spans="2:13" ht="18" customHeight="1" x14ac:dyDescent="0.25">
      <c r="B13" s="64" t="s">
        <v>56</v>
      </c>
      <c r="C13" s="65" t="s">
        <v>57</v>
      </c>
      <c r="D13" s="76" t="s">
        <v>58</v>
      </c>
      <c r="E13" s="77"/>
      <c r="F13" s="77"/>
      <c r="G13" s="77"/>
      <c r="H13" s="77"/>
      <c r="I13" s="77"/>
      <c r="J13" s="77"/>
      <c r="K13" s="77"/>
      <c r="L13" s="78"/>
      <c r="M13" s="10"/>
    </row>
    <row r="14" spans="2:13" ht="19.5" customHeight="1" x14ac:dyDescent="0.25">
      <c r="B14" s="64"/>
      <c r="C14" s="66"/>
      <c r="D14" s="28" t="s">
        <v>7</v>
      </c>
      <c r="E14" s="28" t="s">
        <v>8</v>
      </c>
      <c r="F14" s="28" t="s">
        <v>9</v>
      </c>
      <c r="G14" s="28" t="s">
        <v>10</v>
      </c>
      <c r="H14" s="28" t="s">
        <v>11</v>
      </c>
      <c r="I14" s="28" t="s">
        <v>70</v>
      </c>
      <c r="J14" s="28" t="s">
        <v>80</v>
      </c>
      <c r="K14" s="48" t="s">
        <v>90</v>
      </c>
      <c r="L14" s="32" t="s">
        <v>59</v>
      </c>
      <c r="M14" s="10"/>
    </row>
    <row r="15" spans="2:13" ht="15.75" customHeight="1" x14ac:dyDescent="0.25">
      <c r="B15" s="64"/>
      <c r="C15" s="15" t="s">
        <v>60</v>
      </c>
      <c r="D15" s="63">
        <f>SUM(D17:D21)</f>
        <v>9551.7000000000007</v>
      </c>
      <c r="E15" s="63">
        <f t="shared" ref="E15:H15" si="0">SUM(E17:E21)</f>
        <v>13329.9</v>
      </c>
      <c r="F15" s="63">
        <f t="shared" si="0"/>
        <v>10819.5</v>
      </c>
      <c r="G15" s="63">
        <f t="shared" si="0"/>
        <v>11399.7</v>
      </c>
      <c r="H15" s="63">
        <f t="shared" si="0"/>
        <v>12671</v>
      </c>
      <c r="I15" s="63">
        <f>SUM(I17:I21)</f>
        <v>25719</v>
      </c>
      <c r="J15" s="63">
        <f>SUM(J17:J21)</f>
        <v>12774.1</v>
      </c>
      <c r="K15" s="63">
        <f>SUM(K17:K21)</f>
        <v>12774.1</v>
      </c>
      <c r="L15" s="79">
        <f t="shared" ref="L15" si="1">SUM(L17:L21)</f>
        <v>109039.00000000003</v>
      </c>
      <c r="M15" s="10"/>
    </row>
    <row r="16" spans="2:13" ht="15.75" customHeight="1" x14ac:dyDescent="0.25">
      <c r="B16" s="64"/>
      <c r="C16" s="16" t="s">
        <v>61</v>
      </c>
      <c r="D16" s="63"/>
      <c r="E16" s="63"/>
      <c r="F16" s="63"/>
      <c r="G16" s="63"/>
      <c r="H16" s="63"/>
      <c r="I16" s="63"/>
      <c r="J16" s="63"/>
      <c r="K16" s="63"/>
      <c r="L16" s="79"/>
      <c r="M16" s="10"/>
    </row>
    <row r="17" spans="2:13" ht="68.25" customHeight="1" x14ac:dyDescent="0.25">
      <c r="B17" s="64"/>
      <c r="C17" s="17" t="s">
        <v>15</v>
      </c>
      <c r="D17" s="30">
        <f>'Прил2 библ дело'!H16</f>
        <v>9175.6</v>
      </c>
      <c r="E17" s="30">
        <f>'Прил2 библ дело'!I16</f>
        <v>12820.099999999999</v>
      </c>
      <c r="F17" s="30">
        <f>'Прил2 библ дело'!J16</f>
        <v>10593.8</v>
      </c>
      <c r="G17" s="30">
        <f>'Прил2 библ дело'!K16</f>
        <v>10608.5</v>
      </c>
      <c r="H17" s="30">
        <f>'Прил2 библ дело'!L16</f>
        <v>12052.6</v>
      </c>
      <c r="I17" s="30">
        <f>'Прил2 библ дело'!M16</f>
        <v>25719</v>
      </c>
      <c r="J17" s="30">
        <f>'Прил2 библ дело'!N16</f>
        <v>12774.1</v>
      </c>
      <c r="K17" s="50">
        <f>'Прил2 библ дело'!O16</f>
        <v>12774.1</v>
      </c>
      <c r="L17" s="18">
        <f>SUM(D17:K17)</f>
        <v>106517.80000000002</v>
      </c>
      <c r="M17" s="10"/>
    </row>
    <row r="18" spans="2:13" ht="68.25" customHeight="1" x14ac:dyDescent="0.25">
      <c r="B18" s="64"/>
      <c r="C18" s="17" t="s">
        <v>16</v>
      </c>
      <c r="D18" s="30">
        <f>'Прил2 библ дело'!H17</f>
        <v>0</v>
      </c>
      <c r="E18" s="30">
        <f>'Прил2 библ дело'!I17</f>
        <v>50</v>
      </c>
      <c r="F18" s="30">
        <f>'Прил2 библ дело'!J17</f>
        <v>0</v>
      </c>
      <c r="G18" s="30">
        <f>'Прил2 библ дело'!K17</f>
        <v>400</v>
      </c>
      <c r="H18" s="30">
        <f>'Прил2 библ дело'!L17</f>
        <v>0</v>
      </c>
      <c r="I18" s="30">
        <f>'Прил2 библ дело'!M17</f>
        <v>0</v>
      </c>
      <c r="J18" s="30">
        <f>'Прил2 библ дело'!N17</f>
        <v>0</v>
      </c>
      <c r="K18" s="50">
        <f>'Прил2 библ дело'!O17</f>
        <v>0</v>
      </c>
      <c r="L18" s="18">
        <f t="shared" ref="L18:L20" si="2">SUM(D18:K18)</f>
        <v>450</v>
      </c>
      <c r="M18" s="10"/>
    </row>
    <row r="19" spans="2:13" ht="48" customHeight="1" x14ac:dyDescent="0.25">
      <c r="B19" s="64"/>
      <c r="C19" s="17" t="s">
        <v>18</v>
      </c>
      <c r="D19" s="30">
        <f>'Прил2 библ дело'!H18</f>
        <v>27.2</v>
      </c>
      <c r="E19" s="30">
        <f>'Прил2 библ дело'!I18</f>
        <v>22.2</v>
      </c>
      <c r="F19" s="30">
        <f>'Прил2 библ дело'!J18</f>
        <v>28.2</v>
      </c>
      <c r="G19" s="30">
        <f>'Прил2 библ дело'!K18</f>
        <v>0</v>
      </c>
      <c r="H19" s="30">
        <f>'Прил2 библ дело'!L18</f>
        <v>0</v>
      </c>
      <c r="I19" s="30">
        <f>'Прил2 библ дело'!M18</f>
        <v>0</v>
      </c>
      <c r="J19" s="30">
        <f>'Прил2 библ дело'!N18</f>
        <v>0</v>
      </c>
      <c r="K19" s="50">
        <f>'Прил2 библ дело'!O18</f>
        <v>0</v>
      </c>
      <c r="L19" s="18">
        <f t="shared" si="2"/>
        <v>77.599999999999994</v>
      </c>
      <c r="M19" s="10"/>
    </row>
    <row r="20" spans="2:13" ht="63" customHeight="1" x14ac:dyDescent="0.25">
      <c r="B20" s="64"/>
      <c r="C20" s="17" t="s">
        <v>19</v>
      </c>
      <c r="D20" s="30">
        <f>'Прил2 библ дело'!H19</f>
        <v>348.9</v>
      </c>
      <c r="E20" s="30">
        <f>'Прил2 библ дело'!I19</f>
        <v>437.6</v>
      </c>
      <c r="F20" s="30">
        <f>'Прил2 библ дело'!J19</f>
        <v>197.5</v>
      </c>
      <c r="G20" s="30">
        <f>'Прил2 библ дело'!K19</f>
        <v>391.2</v>
      </c>
      <c r="H20" s="30">
        <f>'Прил2 библ дело'!L19</f>
        <v>618.4</v>
      </c>
      <c r="I20" s="30">
        <f>'Прил2 библ дело'!M19</f>
        <v>0</v>
      </c>
      <c r="J20" s="30">
        <f>'Прил2 библ дело'!N19</f>
        <v>0</v>
      </c>
      <c r="K20" s="50">
        <f>'Прил2 библ дело'!O19</f>
        <v>0</v>
      </c>
      <c r="L20" s="18">
        <f t="shared" si="2"/>
        <v>1993.6</v>
      </c>
      <c r="M20" s="10"/>
    </row>
    <row r="21" spans="2:13" ht="25.5" customHeight="1" x14ac:dyDescent="0.25">
      <c r="B21" s="64"/>
      <c r="C21" s="17" t="s">
        <v>25</v>
      </c>
      <c r="D21" s="30">
        <f>'Прил2 библ дело'!H20</f>
        <v>0</v>
      </c>
      <c r="E21" s="30">
        <f>'Прил2 библ дело'!I20</f>
        <v>0</v>
      </c>
      <c r="F21" s="30">
        <f>'Прил2 библ дело'!J20</f>
        <v>0</v>
      </c>
      <c r="G21" s="30">
        <f>'Прил2 библ дело'!K20</f>
        <v>0</v>
      </c>
      <c r="H21" s="30">
        <f>'Прил2 библ дело'!L20</f>
        <v>0</v>
      </c>
      <c r="I21" s="30">
        <f>'Прил2 библ дело'!M20</f>
        <v>0</v>
      </c>
      <c r="J21" s="30">
        <f>'Прил2 библ дело'!N20</f>
        <v>0</v>
      </c>
      <c r="K21" s="50">
        <f>'Прил2 библ дело'!O20</f>
        <v>0</v>
      </c>
      <c r="L21" s="18">
        <f>SUM(D21:K21)</f>
        <v>0</v>
      </c>
      <c r="M21" s="10"/>
    </row>
    <row r="22" spans="2:13" ht="19.5" customHeight="1" x14ac:dyDescent="0.25">
      <c r="B22" s="60" t="s">
        <v>62</v>
      </c>
      <c r="C22" s="67" t="s">
        <v>63</v>
      </c>
      <c r="D22" s="68"/>
      <c r="E22" s="68"/>
      <c r="F22" s="68"/>
      <c r="G22" s="68"/>
      <c r="H22" s="68"/>
      <c r="I22" s="68"/>
      <c r="J22" s="68"/>
      <c r="K22" s="68"/>
      <c r="L22" s="69"/>
      <c r="M22" s="10"/>
    </row>
    <row r="23" spans="2:13" x14ac:dyDescent="0.25">
      <c r="B23" s="61"/>
      <c r="C23" s="70"/>
      <c r="D23" s="71"/>
      <c r="E23" s="71"/>
      <c r="F23" s="71"/>
      <c r="G23" s="71"/>
      <c r="H23" s="71"/>
      <c r="I23" s="71"/>
      <c r="J23" s="71"/>
      <c r="K23" s="71"/>
      <c r="L23" s="72"/>
      <c r="M23" s="10"/>
    </row>
    <row r="24" spans="2:13" x14ac:dyDescent="0.25">
      <c r="B24" s="61"/>
      <c r="C24" s="70"/>
      <c r="D24" s="71"/>
      <c r="E24" s="71"/>
      <c r="F24" s="71"/>
      <c r="G24" s="71"/>
      <c r="H24" s="71"/>
      <c r="I24" s="71"/>
      <c r="J24" s="71"/>
      <c r="K24" s="71"/>
      <c r="L24" s="72"/>
      <c r="M24" s="10"/>
    </row>
    <row r="25" spans="2:13" ht="33" customHeight="1" thickBot="1" x14ac:dyDescent="0.3">
      <c r="B25" s="62"/>
      <c r="C25" s="73"/>
      <c r="D25" s="74"/>
      <c r="E25" s="74"/>
      <c r="F25" s="74"/>
      <c r="G25" s="74"/>
      <c r="H25" s="74"/>
      <c r="I25" s="74"/>
      <c r="J25" s="74"/>
      <c r="K25" s="74"/>
      <c r="L25" s="75"/>
      <c r="M25" s="10"/>
    </row>
  </sheetData>
  <sheetProtection password="C665" sheet="1" objects="1" scenarios="1"/>
  <mergeCells count="24">
    <mergeCell ref="I1:J1"/>
    <mergeCell ref="F2:L3"/>
    <mergeCell ref="C12:L12"/>
    <mergeCell ref="B5:L5"/>
    <mergeCell ref="C7:L7"/>
    <mergeCell ref="C8:L8"/>
    <mergeCell ref="C9:L9"/>
    <mergeCell ref="C10:L10"/>
    <mergeCell ref="C11:L11"/>
    <mergeCell ref="B4:L4"/>
    <mergeCell ref="B22:B25"/>
    <mergeCell ref="D15:D16"/>
    <mergeCell ref="E15:E16"/>
    <mergeCell ref="F15:F16"/>
    <mergeCell ref="G15:G16"/>
    <mergeCell ref="B13:B21"/>
    <mergeCell ref="C13:C14"/>
    <mergeCell ref="C22:L25"/>
    <mergeCell ref="D13:L13"/>
    <mergeCell ref="L15:L16"/>
    <mergeCell ref="H15:H16"/>
    <mergeCell ref="J15:J16"/>
    <mergeCell ref="I15:I16"/>
    <mergeCell ref="K15:K16"/>
  </mergeCells>
  <printOptions horizontalCentered="1"/>
  <pageMargins left="0" right="0" top="0" bottom="0" header="0" footer="0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5"/>
  <sheetViews>
    <sheetView zoomScaleNormal="100" workbookViewId="0">
      <selection activeCell="O7" sqref="O7"/>
    </sheetView>
  </sheetViews>
  <sheetFormatPr defaultRowHeight="15" x14ac:dyDescent="0.25"/>
  <cols>
    <col min="1" max="1" width="2.5703125" style="1" customWidth="1"/>
    <col min="2" max="2" width="5" style="1" customWidth="1"/>
    <col min="3" max="3" width="13" style="1" customWidth="1"/>
    <col min="4" max="4" width="14.28515625" style="1" customWidth="1"/>
    <col min="5" max="5" width="9.140625" style="1"/>
    <col min="6" max="6" width="22" style="1" customWidth="1"/>
    <col min="7" max="7" width="10.140625" style="1" customWidth="1"/>
    <col min="8" max="8" width="13.5703125" style="1" customWidth="1"/>
    <col min="9" max="16384" width="9.140625" style="1"/>
  </cols>
  <sheetData>
    <row r="1" spans="2:16" x14ac:dyDescent="0.25">
      <c r="K1" s="2"/>
      <c r="L1" s="90" t="s">
        <v>87</v>
      </c>
      <c r="M1" s="90"/>
      <c r="N1" s="90"/>
      <c r="O1" s="52"/>
    </row>
    <row r="2" spans="2:16" ht="39" customHeight="1" x14ac:dyDescent="0.25">
      <c r="K2" s="91" t="s">
        <v>118</v>
      </c>
      <c r="L2" s="91"/>
      <c r="M2" s="91"/>
      <c r="N2" s="91"/>
      <c r="O2" s="91"/>
      <c r="P2" s="91"/>
    </row>
    <row r="3" spans="2:16" ht="27" customHeight="1" x14ac:dyDescent="0.25">
      <c r="B3" s="89" t="s">
        <v>115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</row>
    <row r="4" spans="2:16" ht="35.25" customHeight="1" x14ac:dyDescent="0.25">
      <c r="B4" s="101" t="s">
        <v>42</v>
      </c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</row>
    <row r="5" spans="2:16" ht="20.25" customHeight="1" x14ac:dyDescent="0.25">
      <c r="B5" s="100" t="s">
        <v>41</v>
      </c>
      <c r="C5" s="100"/>
      <c r="D5" s="100"/>
      <c r="E5" s="100"/>
      <c r="F5" s="100"/>
      <c r="G5" s="100"/>
      <c r="H5" s="100"/>
      <c r="I5" s="100"/>
      <c r="J5" s="100"/>
      <c r="K5" s="100"/>
      <c r="L5" s="100"/>
      <c r="M5" s="100"/>
      <c r="N5" s="100"/>
      <c r="O5" s="100"/>
      <c r="P5" s="100"/>
    </row>
    <row r="6" spans="2:16" x14ac:dyDescent="0.25">
      <c r="B6" s="99" t="s">
        <v>40</v>
      </c>
      <c r="C6" s="99"/>
      <c r="D6" s="99"/>
      <c r="E6" s="99"/>
      <c r="F6" s="99"/>
      <c r="G6" s="99"/>
      <c r="H6" s="99"/>
      <c r="I6" s="99"/>
      <c r="J6" s="99"/>
      <c r="K6" s="99"/>
      <c r="L6" s="99"/>
      <c r="M6" s="99"/>
      <c r="N6" s="99"/>
      <c r="O6" s="99"/>
      <c r="P6" s="99"/>
    </row>
    <row r="7" spans="2:16" ht="15.75" thickBot="1" x14ac:dyDescent="0.3"/>
    <row r="8" spans="2:16" ht="17.25" customHeight="1" x14ac:dyDescent="0.25">
      <c r="B8" s="108" t="s">
        <v>21</v>
      </c>
      <c r="C8" s="92" t="s">
        <v>28</v>
      </c>
      <c r="D8" s="92" t="s">
        <v>29</v>
      </c>
      <c r="E8" s="92"/>
      <c r="F8" s="92" t="s">
        <v>30</v>
      </c>
      <c r="G8" s="92" t="s">
        <v>31</v>
      </c>
      <c r="H8" s="92" t="s">
        <v>32</v>
      </c>
      <c r="I8" s="92" t="s">
        <v>33</v>
      </c>
      <c r="J8" s="92"/>
      <c r="K8" s="92"/>
      <c r="L8" s="92"/>
      <c r="M8" s="93"/>
      <c r="N8" s="93"/>
      <c r="O8" s="93"/>
      <c r="P8" s="94"/>
    </row>
    <row r="9" spans="2:16" x14ac:dyDescent="0.25">
      <c r="B9" s="109"/>
      <c r="C9" s="66"/>
      <c r="D9" s="66"/>
      <c r="E9" s="66"/>
      <c r="F9" s="66"/>
      <c r="G9" s="66"/>
      <c r="H9" s="66"/>
      <c r="I9" s="66"/>
      <c r="J9" s="66"/>
      <c r="K9" s="66"/>
      <c r="L9" s="66"/>
      <c r="M9" s="76"/>
      <c r="N9" s="76"/>
      <c r="O9" s="76"/>
      <c r="P9" s="95"/>
    </row>
    <row r="10" spans="2:16" x14ac:dyDescent="0.25">
      <c r="B10" s="109"/>
      <c r="C10" s="66"/>
      <c r="D10" s="66"/>
      <c r="E10" s="66"/>
      <c r="F10" s="66"/>
      <c r="G10" s="66"/>
      <c r="H10" s="66"/>
      <c r="I10" s="66"/>
      <c r="J10" s="66"/>
      <c r="K10" s="66"/>
      <c r="L10" s="66"/>
      <c r="M10" s="76"/>
      <c r="N10" s="76"/>
      <c r="O10" s="76"/>
      <c r="P10" s="95"/>
    </row>
    <row r="11" spans="2:16" ht="14.25" customHeight="1" x14ac:dyDescent="0.25">
      <c r="B11" s="109"/>
      <c r="C11" s="66"/>
      <c r="D11" s="66"/>
      <c r="E11" s="66"/>
      <c r="F11" s="66"/>
      <c r="G11" s="66"/>
      <c r="H11" s="66"/>
      <c r="I11" s="66"/>
      <c r="J11" s="66"/>
      <c r="K11" s="66"/>
      <c r="L11" s="66"/>
      <c r="M11" s="76"/>
      <c r="N11" s="76"/>
      <c r="O11" s="76"/>
      <c r="P11" s="95"/>
    </row>
    <row r="12" spans="2:16" ht="16.5" customHeight="1" x14ac:dyDescent="0.25">
      <c r="B12" s="109"/>
      <c r="C12" s="66"/>
      <c r="D12" s="66" t="s">
        <v>34</v>
      </c>
      <c r="E12" s="66" t="s">
        <v>35</v>
      </c>
      <c r="F12" s="66"/>
      <c r="G12" s="66"/>
      <c r="H12" s="66"/>
      <c r="I12" s="66" t="s">
        <v>7</v>
      </c>
      <c r="J12" s="66" t="s">
        <v>8</v>
      </c>
      <c r="K12" s="66" t="s">
        <v>9</v>
      </c>
      <c r="L12" s="66" t="s">
        <v>10</v>
      </c>
      <c r="M12" s="76" t="s">
        <v>11</v>
      </c>
      <c r="N12" s="66" t="s">
        <v>70</v>
      </c>
      <c r="O12" s="77" t="s">
        <v>80</v>
      </c>
      <c r="P12" s="95" t="s">
        <v>90</v>
      </c>
    </row>
    <row r="13" spans="2:16" x14ac:dyDescent="0.25">
      <c r="B13" s="109"/>
      <c r="C13" s="66"/>
      <c r="D13" s="66"/>
      <c r="E13" s="66"/>
      <c r="F13" s="66"/>
      <c r="G13" s="66"/>
      <c r="H13" s="66"/>
      <c r="I13" s="66"/>
      <c r="J13" s="66"/>
      <c r="K13" s="66"/>
      <c r="L13" s="66"/>
      <c r="M13" s="76"/>
      <c r="N13" s="66"/>
      <c r="O13" s="77"/>
      <c r="P13" s="95"/>
    </row>
    <row r="14" spans="2:16" x14ac:dyDescent="0.25">
      <c r="B14" s="109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76"/>
      <c r="N14" s="66"/>
      <c r="O14" s="77"/>
      <c r="P14" s="95"/>
    </row>
    <row r="15" spans="2:16" x14ac:dyDescent="0.25">
      <c r="B15" s="109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76"/>
      <c r="N15" s="66"/>
      <c r="O15" s="77"/>
      <c r="P15" s="95"/>
    </row>
    <row r="16" spans="2:16" x14ac:dyDescent="0.25">
      <c r="B16" s="51">
        <v>1</v>
      </c>
      <c r="C16" s="49">
        <v>2</v>
      </c>
      <c r="D16" s="49">
        <v>3</v>
      </c>
      <c r="E16" s="49">
        <v>4</v>
      </c>
      <c r="F16" s="49">
        <v>5</v>
      </c>
      <c r="G16" s="49">
        <v>6</v>
      </c>
      <c r="H16" s="49">
        <v>7</v>
      </c>
      <c r="I16" s="49">
        <v>8</v>
      </c>
      <c r="J16" s="49">
        <v>9</v>
      </c>
      <c r="K16" s="49">
        <v>10</v>
      </c>
      <c r="L16" s="49">
        <v>11</v>
      </c>
      <c r="M16" s="45">
        <v>12</v>
      </c>
      <c r="N16" s="49">
        <v>13</v>
      </c>
      <c r="O16" s="46">
        <v>14</v>
      </c>
      <c r="P16" s="53">
        <v>15</v>
      </c>
    </row>
    <row r="17" spans="2:18" ht="31.5" customHeight="1" x14ac:dyDescent="0.25">
      <c r="B17" s="102" t="s">
        <v>12</v>
      </c>
      <c r="C17" s="96" t="s">
        <v>71</v>
      </c>
      <c r="D17" s="105">
        <f>'Прил2 библ дело'!G16</f>
        <v>106517.80000000002</v>
      </c>
      <c r="E17" s="105">
        <f>'Прил2 библ дело'!G17+'Прил2 библ дело'!G18+'Прил2 библ дело'!G19+'Прил2 библ дело'!G20</f>
        <v>2521.1999999999998</v>
      </c>
      <c r="F17" s="3" t="s">
        <v>72</v>
      </c>
      <c r="G17" s="29" t="s">
        <v>36</v>
      </c>
      <c r="H17" s="29">
        <v>10825</v>
      </c>
      <c r="I17" s="29">
        <v>10927</v>
      </c>
      <c r="J17" s="29">
        <v>11046</v>
      </c>
      <c r="K17" s="29">
        <v>11064</v>
      </c>
      <c r="L17" s="29">
        <v>11248</v>
      </c>
      <c r="M17" s="25">
        <f>L17+11</f>
        <v>11259</v>
      </c>
      <c r="N17" s="29">
        <f>M17+11</f>
        <v>11270</v>
      </c>
      <c r="O17" s="46">
        <f>M17+11</f>
        <v>11270</v>
      </c>
      <c r="P17" s="53">
        <v>11300</v>
      </c>
      <c r="R17" s="22"/>
    </row>
    <row r="18" spans="2:18" ht="30.75" customHeight="1" x14ac:dyDescent="0.25">
      <c r="B18" s="102"/>
      <c r="C18" s="96"/>
      <c r="D18" s="105"/>
      <c r="E18" s="105"/>
      <c r="F18" s="3" t="s">
        <v>73</v>
      </c>
      <c r="G18" s="29" t="s">
        <v>36</v>
      </c>
      <c r="H18" s="29">
        <v>4031</v>
      </c>
      <c r="I18" s="29">
        <v>4055</v>
      </c>
      <c r="J18" s="29">
        <v>4079</v>
      </c>
      <c r="K18" s="29">
        <v>4103</v>
      </c>
      <c r="L18" s="29">
        <v>4440</v>
      </c>
      <c r="M18" s="25">
        <v>4466</v>
      </c>
      <c r="N18" s="29">
        <v>4492</v>
      </c>
      <c r="O18" s="46">
        <v>4518</v>
      </c>
      <c r="P18" s="53">
        <v>4544</v>
      </c>
    </row>
    <row r="19" spans="2:18" ht="25.5" x14ac:dyDescent="0.25">
      <c r="B19" s="102"/>
      <c r="C19" s="96"/>
      <c r="D19" s="105"/>
      <c r="E19" s="105"/>
      <c r="F19" s="3" t="s">
        <v>74</v>
      </c>
      <c r="G19" s="29" t="s">
        <v>43</v>
      </c>
      <c r="H19" s="29">
        <v>78798</v>
      </c>
      <c r="I19" s="29">
        <v>81937</v>
      </c>
      <c r="J19" s="29">
        <v>82958</v>
      </c>
      <c r="K19" s="29">
        <v>83060</v>
      </c>
      <c r="L19" s="29">
        <v>87960</v>
      </c>
      <c r="M19" s="25">
        <v>88047</v>
      </c>
      <c r="N19" s="29">
        <v>88134</v>
      </c>
      <c r="O19" s="46">
        <v>88221</v>
      </c>
      <c r="P19" s="53">
        <v>88308</v>
      </c>
    </row>
    <row r="20" spans="2:18" ht="25.5" x14ac:dyDescent="0.25">
      <c r="B20" s="102"/>
      <c r="C20" s="96"/>
      <c r="D20" s="105"/>
      <c r="E20" s="105"/>
      <c r="F20" s="3" t="s">
        <v>75</v>
      </c>
      <c r="G20" s="29" t="s">
        <v>37</v>
      </c>
      <c r="H20" s="29">
        <v>250440</v>
      </c>
      <c r="I20" s="29">
        <v>239975</v>
      </c>
      <c r="J20" s="29">
        <v>244091</v>
      </c>
      <c r="K20" s="29">
        <v>242114</v>
      </c>
      <c r="L20" s="29">
        <v>246268</v>
      </c>
      <c r="M20" s="25">
        <v>246514</v>
      </c>
      <c r="N20" s="29">
        <v>246760</v>
      </c>
      <c r="O20" s="46">
        <v>247006</v>
      </c>
      <c r="P20" s="53">
        <v>247252</v>
      </c>
    </row>
    <row r="21" spans="2:18" ht="40.5" customHeight="1" x14ac:dyDescent="0.25">
      <c r="B21" s="102"/>
      <c r="C21" s="96"/>
      <c r="D21" s="105"/>
      <c r="E21" s="105"/>
      <c r="F21" s="3" t="s">
        <v>76</v>
      </c>
      <c r="G21" s="29" t="s">
        <v>43</v>
      </c>
      <c r="H21" s="29">
        <v>14487</v>
      </c>
      <c r="I21" s="29">
        <v>14500</v>
      </c>
      <c r="J21" s="29">
        <v>14514</v>
      </c>
      <c r="K21" s="29">
        <v>18274</v>
      </c>
      <c r="L21" s="29">
        <v>19738</v>
      </c>
      <c r="M21" s="25">
        <v>19757</v>
      </c>
      <c r="N21" s="29">
        <v>29607</v>
      </c>
      <c r="O21" s="46">
        <v>39476</v>
      </c>
      <c r="P21" s="53">
        <v>78952</v>
      </c>
    </row>
    <row r="22" spans="2:18" ht="33.75" customHeight="1" x14ac:dyDescent="0.25">
      <c r="B22" s="102"/>
      <c r="C22" s="96"/>
      <c r="D22" s="105"/>
      <c r="E22" s="105"/>
      <c r="F22" s="3" t="s">
        <v>77</v>
      </c>
      <c r="G22" s="29" t="s">
        <v>38</v>
      </c>
      <c r="H22" s="29">
        <v>8</v>
      </c>
      <c r="I22" s="29">
        <v>12</v>
      </c>
      <c r="J22" s="29">
        <v>12</v>
      </c>
      <c r="K22" s="29">
        <v>12</v>
      </c>
      <c r="L22" s="29">
        <v>12</v>
      </c>
      <c r="M22" s="25">
        <v>10</v>
      </c>
      <c r="N22" s="29">
        <v>13</v>
      </c>
      <c r="O22" s="46">
        <v>13</v>
      </c>
      <c r="P22" s="53">
        <v>13</v>
      </c>
    </row>
    <row r="23" spans="2:18" ht="31.5" customHeight="1" x14ac:dyDescent="0.25">
      <c r="B23" s="102"/>
      <c r="C23" s="96"/>
      <c r="D23" s="105"/>
      <c r="E23" s="105"/>
      <c r="F23" s="3" t="s">
        <v>78</v>
      </c>
      <c r="G23" s="29" t="s">
        <v>36</v>
      </c>
      <c r="H23" s="29">
        <v>862</v>
      </c>
      <c r="I23" s="29">
        <v>1162</v>
      </c>
      <c r="J23" s="29">
        <v>1162</v>
      </c>
      <c r="K23" s="29">
        <v>1170</v>
      </c>
      <c r="L23" s="29">
        <v>1187</v>
      </c>
      <c r="M23" s="25">
        <v>840</v>
      </c>
      <c r="N23" s="29">
        <v>1120</v>
      </c>
      <c r="O23" s="46">
        <v>1120</v>
      </c>
      <c r="P23" s="53">
        <v>1120</v>
      </c>
    </row>
    <row r="24" spans="2:18" ht="63.75" x14ac:dyDescent="0.25">
      <c r="B24" s="103"/>
      <c r="C24" s="97"/>
      <c r="D24" s="106"/>
      <c r="E24" s="106"/>
      <c r="F24" s="15" t="s">
        <v>79</v>
      </c>
      <c r="G24" s="54" t="s">
        <v>39</v>
      </c>
      <c r="H24" s="54" t="s">
        <v>17</v>
      </c>
      <c r="I24" s="54">
        <v>1.3</v>
      </c>
      <c r="J24" s="54">
        <v>4.7</v>
      </c>
      <c r="K24" s="54">
        <v>1.8</v>
      </c>
      <c r="L24" s="54">
        <v>1.4</v>
      </c>
      <c r="M24" s="55">
        <v>4.3</v>
      </c>
      <c r="N24" s="54">
        <v>4.3</v>
      </c>
      <c r="O24" s="56">
        <v>4.3</v>
      </c>
      <c r="P24" s="58">
        <v>4.3</v>
      </c>
    </row>
    <row r="25" spans="2:18" ht="52.5" customHeight="1" thickBot="1" x14ac:dyDescent="0.3">
      <c r="B25" s="104"/>
      <c r="C25" s="98"/>
      <c r="D25" s="107"/>
      <c r="E25" s="107"/>
      <c r="F25" s="4" t="s">
        <v>106</v>
      </c>
      <c r="G25" s="5" t="s">
        <v>38</v>
      </c>
      <c r="H25" s="5" t="s">
        <v>17</v>
      </c>
      <c r="I25" s="5" t="s">
        <v>17</v>
      </c>
      <c r="J25" s="5" t="s">
        <v>17</v>
      </c>
      <c r="K25" s="5" t="s">
        <v>17</v>
      </c>
      <c r="L25" s="5" t="s">
        <v>17</v>
      </c>
      <c r="M25" s="5" t="s">
        <v>17</v>
      </c>
      <c r="N25" s="5">
        <v>1</v>
      </c>
      <c r="O25" s="57" t="s">
        <v>17</v>
      </c>
      <c r="P25" s="59" t="s">
        <v>17</v>
      </c>
    </row>
  </sheetData>
  <sheetProtection password="C665" sheet="1" objects="1" scenarios="1"/>
  <mergeCells count="27">
    <mergeCell ref="C17:C25"/>
    <mergeCell ref="B6:P6"/>
    <mergeCell ref="B5:P5"/>
    <mergeCell ref="B4:P4"/>
    <mergeCell ref="D8:E11"/>
    <mergeCell ref="B17:B25"/>
    <mergeCell ref="D17:D25"/>
    <mergeCell ref="E17:E25"/>
    <mergeCell ref="D12:D15"/>
    <mergeCell ref="E12:E15"/>
    <mergeCell ref="B8:B15"/>
    <mergeCell ref="C8:C15"/>
    <mergeCell ref="F8:F15"/>
    <mergeCell ref="P12:P15"/>
    <mergeCell ref="G8:G15"/>
    <mergeCell ref="H8:H15"/>
    <mergeCell ref="N12:N15"/>
    <mergeCell ref="L1:N1"/>
    <mergeCell ref="K2:P2"/>
    <mergeCell ref="J12:J15"/>
    <mergeCell ref="I8:P11"/>
    <mergeCell ref="M12:M15"/>
    <mergeCell ref="I12:I15"/>
    <mergeCell ref="L12:L15"/>
    <mergeCell ref="K12:K15"/>
    <mergeCell ref="O12:O15"/>
    <mergeCell ref="B3:P3"/>
  </mergeCells>
  <printOptions horizontalCentered="1"/>
  <pageMargins left="0" right="0" top="0" bottom="0" header="0" footer="0"/>
  <pageSetup paperSize="9" scale="88" fitToHeight="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Q64"/>
  <sheetViews>
    <sheetView tabSelected="1" zoomScaleNormal="100" workbookViewId="0">
      <selection activeCell="H9" sqref="H9:O12"/>
    </sheetView>
  </sheetViews>
  <sheetFormatPr defaultRowHeight="15" x14ac:dyDescent="0.25"/>
  <cols>
    <col min="1" max="1" width="3" style="1" customWidth="1"/>
    <col min="2" max="2" width="5.42578125" style="1" customWidth="1"/>
    <col min="3" max="3" width="14.28515625" style="1" customWidth="1"/>
    <col min="4" max="4" width="14.85546875" style="1" customWidth="1"/>
    <col min="5" max="5" width="11.7109375" style="1" customWidth="1"/>
    <col min="6" max="6" width="12" style="1" customWidth="1"/>
    <col min="7" max="9" width="9.140625" style="1"/>
    <col min="10" max="10" width="9.140625" style="19"/>
    <col min="11" max="15" width="9.140625" style="1"/>
    <col min="16" max="16" width="14" style="1" customWidth="1"/>
    <col min="17" max="17" width="20.28515625" style="1" customWidth="1"/>
    <col min="18" max="16384" width="9.140625" style="1"/>
  </cols>
  <sheetData>
    <row r="1" spans="2:17" x14ac:dyDescent="0.25">
      <c r="J1" s="1"/>
      <c r="K1" s="2"/>
      <c r="L1" s="90" t="s">
        <v>88</v>
      </c>
      <c r="M1" s="90"/>
      <c r="N1" s="90"/>
      <c r="O1" s="52"/>
    </row>
    <row r="2" spans="2:17" ht="33.75" customHeight="1" x14ac:dyDescent="0.25">
      <c r="J2" s="1"/>
      <c r="K2" s="91" t="s">
        <v>118</v>
      </c>
      <c r="L2" s="91"/>
      <c r="M2" s="91"/>
      <c r="N2" s="91"/>
      <c r="O2" s="91"/>
      <c r="P2" s="91"/>
      <c r="Q2" s="91"/>
    </row>
    <row r="3" spans="2:17" ht="15.75" x14ac:dyDescent="0.25">
      <c r="B3" s="89" t="s">
        <v>116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  <c r="O3" s="89"/>
      <c r="P3" s="89"/>
      <c r="Q3" s="89"/>
    </row>
    <row r="4" spans="2:17" ht="14.25" customHeight="1" x14ac:dyDescent="0.25">
      <c r="B4" s="23"/>
      <c r="C4" s="23"/>
      <c r="D4" s="23"/>
      <c r="E4" s="23"/>
      <c r="F4" s="23"/>
      <c r="G4" s="23"/>
      <c r="H4" s="23"/>
      <c r="I4" s="23"/>
      <c r="J4" s="24"/>
      <c r="K4" s="23"/>
      <c r="L4" s="23"/>
      <c r="M4" s="23"/>
      <c r="N4" s="23"/>
      <c r="O4" s="23"/>
      <c r="P4" s="23"/>
      <c r="Q4" s="23"/>
    </row>
    <row r="5" spans="2:17" ht="15.75" x14ac:dyDescent="0.25">
      <c r="B5" s="101" t="s">
        <v>23</v>
      </c>
      <c r="C5" s="101"/>
      <c r="D5" s="101"/>
      <c r="E5" s="101"/>
      <c r="F5" s="101"/>
      <c r="G5" s="101"/>
      <c r="H5" s="101"/>
      <c r="I5" s="101"/>
      <c r="J5" s="101"/>
      <c r="K5" s="101"/>
      <c r="L5" s="101"/>
      <c r="M5" s="101"/>
      <c r="N5" s="101"/>
      <c r="O5" s="101"/>
      <c r="P5" s="101"/>
      <c r="Q5" s="101"/>
    </row>
    <row r="6" spans="2:17" ht="15.75" x14ac:dyDescent="0.25">
      <c r="B6" s="100" t="s">
        <v>24</v>
      </c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</row>
    <row r="7" spans="2:17" ht="11.25" customHeight="1" x14ac:dyDescent="0.25">
      <c r="B7" s="99" t="s">
        <v>22</v>
      </c>
      <c r="C7" s="99"/>
      <c r="D7" s="99"/>
      <c r="E7" s="99"/>
      <c r="F7" s="99"/>
      <c r="G7" s="99"/>
      <c r="H7" s="99"/>
      <c r="I7" s="99"/>
      <c r="J7" s="99"/>
      <c r="K7" s="99"/>
      <c r="L7" s="99"/>
      <c r="M7" s="99"/>
      <c r="N7" s="99"/>
      <c r="O7" s="99"/>
      <c r="P7" s="99"/>
      <c r="Q7" s="99"/>
    </row>
    <row r="8" spans="2:17" ht="9.75" customHeight="1" thickBot="1" x14ac:dyDescent="0.3"/>
    <row r="9" spans="2:17" ht="18.75" customHeight="1" x14ac:dyDescent="0.25">
      <c r="B9" s="108" t="s">
        <v>21</v>
      </c>
      <c r="C9" s="92" t="s">
        <v>0</v>
      </c>
      <c r="D9" s="92" t="s">
        <v>1</v>
      </c>
      <c r="E9" s="92" t="s">
        <v>2</v>
      </c>
      <c r="F9" s="92" t="s">
        <v>69</v>
      </c>
      <c r="G9" s="92" t="s">
        <v>3</v>
      </c>
      <c r="H9" s="129" t="s">
        <v>4</v>
      </c>
      <c r="I9" s="130"/>
      <c r="J9" s="130"/>
      <c r="K9" s="130"/>
      <c r="L9" s="130"/>
      <c r="M9" s="130"/>
      <c r="N9" s="130"/>
      <c r="O9" s="131"/>
      <c r="P9" s="92" t="s">
        <v>5</v>
      </c>
      <c r="Q9" s="94" t="s">
        <v>6</v>
      </c>
    </row>
    <row r="10" spans="2:17" x14ac:dyDescent="0.25">
      <c r="B10" s="128"/>
      <c r="C10" s="65"/>
      <c r="D10" s="65"/>
      <c r="E10" s="65"/>
      <c r="F10" s="65"/>
      <c r="G10" s="65"/>
      <c r="H10" s="132"/>
      <c r="I10" s="133"/>
      <c r="J10" s="133"/>
      <c r="K10" s="133"/>
      <c r="L10" s="133"/>
      <c r="M10" s="133"/>
      <c r="N10" s="133"/>
      <c r="O10" s="134"/>
      <c r="P10" s="65"/>
      <c r="Q10" s="127"/>
    </row>
    <row r="11" spans="2:17" x14ac:dyDescent="0.25">
      <c r="B11" s="128"/>
      <c r="C11" s="65"/>
      <c r="D11" s="65"/>
      <c r="E11" s="65"/>
      <c r="F11" s="65"/>
      <c r="G11" s="65"/>
      <c r="H11" s="132"/>
      <c r="I11" s="133"/>
      <c r="J11" s="133"/>
      <c r="K11" s="133"/>
      <c r="L11" s="133"/>
      <c r="M11" s="133"/>
      <c r="N11" s="133"/>
      <c r="O11" s="134"/>
      <c r="P11" s="65"/>
      <c r="Q11" s="127"/>
    </row>
    <row r="12" spans="2:17" x14ac:dyDescent="0.25">
      <c r="B12" s="128"/>
      <c r="C12" s="65"/>
      <c r="D12" s="65"/>
      <c r="E12" s="65"/>
      <c r="F12" s="65"/>
      <c r="G12" s="65"/>
      <c r="H12" s="135"/>
      <c r="I12" s="136"/>
      <c r="J12" s="136"/>
      <c r="K12" s="136"/>
      <c r="L12" s="136"/>
      <c r="M12" s="136"/>
      <c r="N12" s="136"/>
      <c r="O12" s="137"/>
      <c r="P12" s="65"/>
      <c r="Q12" s="127"/>
    </row>
    <row r="13" spans="2:17" ht="17.25" customHeight="1" x14ac:dyDescent="0.25">
      <c r="B13" s="109"/>
      <c r="C13" s="66"/>
      <c r="D13" s="66"/>
      <c r="E13" s="66"/>
      <c r="F13" s="66"/>
      <c r="G13" s="66"/>
      <c r="H13" s="29" t="s">
        <v>7</v>
      </c>
      <c r="I13" s="29" t="s">
        <v>8</v>
      </c>
      <c r="J13" s="20" t="s">
        <v>9</v>
      </c>
      <c r="K13" s="29" t="s">
        <v>10</v>
      </c>
      <c r="L13" s="29" t="s">
        <v>11</v>
      </c>
      <c r="M13" s="29" t="s">
        <v>70</v>
      </c>
      <c r="N13" s="29" t="s">
        <v>80</v>
      </c>
      <c r="O13" s="49" t="s">
        <v>90</v>
      </c>
      <c r="P13" s="66"/>
      <c r="Q13" s="95"/>
    </row>
    <row r="14" spans="2:17" x14ac:dyDescent="0.25">
      <c r="B14" s="31">
        <v>1</v>
      </c>
      <c r="C14" s="29">
        <v>2</v>
      </c>
      <c r="D14" s="29">
        <v>3</v>
      </c>
      <c r="E14" s="29">
        <v>4</v>
      </c>
      <c r="F14" s="29">
        <v>5</v>
      </c>
      <c r="G14" s="29">
        <v>6</v>
      </c>
      <c r="H14" s="29">
        <v>7</v>
      </c>
      <c r="I14" s="29">
        <v>8</v>
      </c>
      <c r="J14" s="20">
        <v>9</v>
      </c>
      <c r="K14" s="29">
        <v>10</v>
      </c>
      <c r="L14" s="29">
        <v>11</v>
      </c>
      <c r="M14" s="29">
        <v>12</v>
      </c>
      <c r="N14" s="29">
        <v>13</v>
      </c>
      <c r="O14" s="49">
        <v>14</v>
      </c>
      <c r="P14" s="29">
        <v>15</v>
      </c>
      <c r="Q14" s="32">
        <v>16</v>
      </c>
    </row>
    <row r="15" spans="2:17" ht="21" customHeight="1" x14ac:dyDescent="0.25">
      <c r="B15" s="124" t="s">
        <v>12</v>
      </c>
      <c r="C15" s="121" t="s">
        <v>71</v>
      </c>
      <c r="D15" s="3" t="s">
        <v>13</v>
      </c>
      <c r="E15" s="49" t="s">
        <v>103</v>
      </c>
      <c r="F15" s="21">
        <f>SUM(F16:F20)</f>
        <v>10903.599999999999</v>
      </c>
      <c r="G15" s="26">
        <f>SUM(G16:G20)</f>
        <v>109039.00000000003</v>
      </c>
      <c r="H15" s="26">
        <f t="shared" ref="H15" si="0">SUM(H16:H20)</f>
        <v>9551.7000000000007</v>
      </c>
      <c r="I15" s="26">
        <f t="shared" ref="I15" si="1">SUM(I16:I20)</f>
        <v>13329.9</v>
      </c>
      <c r="J15" s="33">
        <f t="shared" ref="J15" si="2">SUM(J16:J20)</f>
        <v>10819.5</v>
      </c>
      <c r="K15" s="26">
        <f t="shared" ref="K15" si="3">SUM(K16:K20)</f>
        <v>11399.7</v>
      </c>
      <c r="L15" s="26">
        <f>SUM(L16:L20)</f>
        <v>12671</v>
      </c>
      <c r="M15" s="26">
        <f>SUM(M16:M20)</f>
        <v>25719</v>
      </c>
      <c r="N15" s="26">
        <f>SUM(N16:N20)</f>
        <v>12774.1</v>
      </c>
      <c r="O15" s="47">
        <f>SUM(O16:O20)</f>
        <v>12774.1</v>
      </c>
      <c r="P15" s="116" t="s">
        <v>14</v>
      </c>
      <c r="Q15" s="119" t="s">
        <v>109</v>
      </c>
    </row>
    <row r="16" spans="2:17" ht="63.75" x14ac:dyDescent="0.25">
      <c r="B16" s="124"/>
      <c r="C16" s="121"/>
      <c r="D16" s="17" t="s">
        <v>15</v>
      </c>
      <c r="E16" s="29" t="s">
        <v>103</v>
      </c>
      <c r="F16" s="50">
        <f>F22+F28+F34+F40+F52+F58+F46</f>
        <v>10575.699999999999</v>
      </c>
      <c r="G16" s="26">
        <f>SUM(H16:O16)</f>
        <v>106517.80000000002</v>
      </c>
      <c r="H16" s="50">
        <f>H22+H28+H34+H40+H52+H58+H46</f>
        <v>9175.6</v>
      </c>
      <c r="I16" s="50">
        <f t="shared" ref="I16:O16" si="4">I22+I28+I34+I40+I52+I58+I46</f>
        <v>12820.099999999999</v>
      </c>
      <c r="J16" s="50">
        <f t="shared" si="4"/>
        <v>10593.8</v>
      </c>
      <c r="K16" s="50">
        <f t="shared" si="4"/>
        <v>10608.5</v>
      </c>
      <c r="L16" s="50">
        <f t="shared" si="4"/>
        <v>12052.6</v>
      </c>
      <c r="M16" s="50">
        <f>M22+M28+M34+M40+M52+M58+M46</f>
        <v>25719</v>
      </c>
      <c r="N16" s="50">
        <f t="shared" si="4"/>
        <v>12774.1</v>
      </c>
      <c r="O16" s="50">
        <f t="shared" si="4"/>
        <v>12774.1</v>
      </c>
      <c r="P16" s="116"/>
      <c r="Q16" s="119"/>
    </row>
    <row r="17" spans="2:17" ht="67.5" customHeight="1" x14ac:dyDescent="0.25">
      <c r="B17" s="124"/>
      <c r="C17" s="121"/>
      <c r="D17" s="17" t="s">
        <v>16</v>
      </c>
      <c r="E17" s="29" t="s">
        <v>105</v>
      </c>
      <c r="F17" s="50">
        <f>F23+F29+F35+F41+F59+F47</f>
        <v>0</v>
      </c>
      <c r="G17" s="47">
        <f t="shared" ref="G17:G19" si="5">SUM(H17:O17)</f>
        <v>450</v>
      </c>
      <c r="H17" s="50">
        <f t="shared" ref="H17:O17" si="6">H23+H29+H35+H41+H53+H59+H47</f>
        <v>0</v>
      </c>
      <c r="I17" s="50">
        <f t="shared" si="6"/>
        <v>50</v>
      </c>
      <c r="J17" s="50">
        <f t="shared" si="6"/>
        <v>0</v>
      </c>
      <c r="K17" s="50">
        <f t="shared" si="6"/>
        <v>400</v>
      </c>
      <c r="L17" s="50">
        <f t="shared" si="6"/>
        <v>0</v>
      </c>
      <c r="M17" s="50">
        <f t="shared" si="6"/>
        <v>0</v>
      </c>
      <c r="N17" s="50">
        <f t="shared" si="6"/>
        <v>0</v>
      </c>
      <c r="O17" s="50">
        <f t="shared" si="6"/>
        <v>0</v>
      </c>
      <c r="P17" s="116"/>
      <c r="Q17" s="119"/>
    </row>
    <row r="18" spans="2:17" ht="42.75" customHeight="1" x14ac:dyDescent="0.25">
      <c r="B18" s="124"/>
      <c r="C18" s="121"/>
      <c r="D18" s="17" t="s">
        <v>18</v>
      </c>
      <c r="E18" s="29" t="s">
        <v>68</v>
      </c>
      <c r="F18" s="50">
        <f>F24+F30+F36+F42+F60+F48</f>
        <v>24.6</v>
      </c>
      <c r="G18" s="47">
        <f t="shared" si="5"/>
        <v>77.599999999999994</v>
      </c>
      <c r="H18" s="50">
        <f t="shared" ref="H18:O18" si="7">H24+H30+H36+H42+H54+H60+H48</f>
        <v>27.2</v>
      </c>
      <c r="I18" s="50">
        <f t="shared" si="7"/>
        <v>22.2</v>
      </c>
      <c r="J18" s="50">
        <f t="shared" si="7"/>
        <v>28.2</v>
      </c>
      <c r="K18" s="50">
        <f t="shared" si="7"/>
        <v>0</v>
      </c>
      <c r="L18" s="50">
        <f t="shared" si="7"/>
        <v>0</v>
      </c>
      <c r="M18" s="50">
        <f t="shared" si="7"/>
        <v>0</v>
      </c>
      <c r="N18" s="50">
        <f t="shared" si="7"/>
        <v>0</v>
      </c>
      <c r="O18" s="50">
        <f t="shared" si="7"/>
        <v>0</v>
      </c>
      <c r="P18" s="116"/>
      <c r="Q18" s="119"/>
    </row>
    <row r="19" spans="2:17" ht="51" customHeight="1" x14ac:dyDescent="0.25">
      <c r="B19" s="124"/>
      <c r="C19" s="121"/>
      <c r="D19" s="17" t="s">
        <v>19</v>
      </c>
      <c r="E19" s="29" t="s">
        <v>104</v>
      </c>
      <c r="F19" s="50">
        <f>F25+F31+F37+F43+F61+F49</f>
        <v>303.3</v>
      </c>
      <c r="G19" s="47">
        <f t="shared" si="5"/>
        <v>1993.6</v>
      </c>
      <c r="H19" s="50">
        <f t="shared" ref="H19:O19" si="8">H25+H31+H37+H43+H55+H61+H49</f>
        <v>348.9</v>
      </c>
      <c r="I19" s="50">
        <f t="shared" si="8"/>
        <v>437.6</v>
      </c>
      <c r="J19" s="50">
        <f t="shared" si="8"/>
        <v>197.5</v>
      </c>
      <c r="K19" s="50">
        <f t="shared" si="8"/>
        <v>391.2</v>
      </c>
      <c r="L19" s="50">
        <f t="shared" si="8"/>
        <v>618.4</v>
      </c>
      <c r="M19" s="50">
        <f t="shared" si="8"/>
        <v>0</v>
      </c>
      <c r="N19" s="50">
        <f t="shared" si="8"/>
        <v>0</v>
      </c>
      <c r="O19" s="50">
        <f t="shared" si="8"/>
        <v>0</v>
      </c>
      <c r="P19" s="116"/>
      <c r="Q19" s="119"/>
    </row>
    <row r="20" spans="2:17" ht="24" customHeight="1" x14ac:dyDescent="0.25">
      <c r="B20" s="124"/>
      <c r="C20" s="121"/>
      <c r="D20" s="17" t="s">
        <v>25</v>
      </c>
      <c r="E20" s="29"/>
      <c r="F20" s="50">
        <f>F26+F32+F38+F44+F62+F50</f>
        <v>0</v>
      </c>
      <c r="G20" s="47">
        <f>SUM(H20:O20)</f>
        <v>0</v>
      </c>
      <c r="H20" s="50">
        <f t="shared" ref="H20:O20" si="9">H26+H32+H38+H44+H56+H62+H50</f>
        <v>0</v>
      </c>
      <c r="I20" s="50">
        <f t="shared" si="9"/>
        <v>0</v>
      </c>
      <c r="J20" s="50">
        <f t="shared" si="9"/>
        <v>0</v>
      </c>
      <c r="K20" s="50">
        <f t="shared" si="9"/>
        <v>0</v>
      </c>
      <c r="L20" s="50">
        <f t="shared" si="9"/>
        <v>0</v>
      </c>
      <c r="M20" s="50">
        <f t="shared" si="9"/>
        <v>0</v>
      </c>
      <c r="N20" s="50">
        <f t="shared" si="9"/>
        <v>0</v>
      </c>
      <c r="O20" s="50">
        <f t="shared" si="9"/>
        <v>0</v>
      </c>
      <c r="P20" s="116"/>
      <c r="Q20" s="119"/>
    </row>
    <row r="21" spans="2:17" ht="19.5" customHeight="1" x14ac:dyDescent="0.25">
      <c r="B21" s="124" t="s">
        <v>20</v>
      </c>
      <c r="C21" s="121" t="s">
        <v>89</v>
      </c>
      <c r="D21" s="3" t="s">
        <v>13</v>
      </c>
      <c r="E21" s="49" t="s">
        <v>103</v>
      </c>
      <c r="F21" s="21">
        <f>SUM(F22:F26)</f>
        <v>10520.3</v>
      </c>
      <c r="G21" s="26">
        <f>SUM(G22:G26)</f>
        <v>99505.4</v>
      </c>
      <c r="H21" s="26">
        <f t="shared" ref="H21" si="10">SUM(H22:H26)</f>
        <v>9120.2000000000007</v>
      </c>
      <c r="I21" s="26">
        <f>SUM(I22:I26)</f>
        <v>10555.9</v>
      </c>
      <c r="J21" s="33">
        <f t="shared" ref="J21" si="11">SUM(J22:J26)</f>
        <v>9838.4</v>
      </c>
      <c r="K21" s="26">
        <f t="shared" ref="K21" si="12">SUM(K22:K26)</f>
        <v>10453.1</v>
      </c>
      <c r="L21" s="26">
        <f>SUM(L22:L26)</f>
        <v>11659.4</v>
      </c>
      <c r="M21" s="26">
        <f>SUM(M22:M26)</f>
        <v>22641</v>
      </c>
      <c r="N21" s="26">
        <f>SUM(N22:N26)</f>
        <v>12618.7</v>
      </c>
      <c r="O21" s="47">
        <f>SUM(O22:O26)</f>
        <v>12618.7</v>
      </c>
      <c r="P21" s="116" t="s">
        <v>14</v>
      </c>
      <c r="Q21" s="119" t="s">
        <v>110</v>
      </c>
    </row>
    <row r="22" spans="2:17" ht="63.75" x14ac:dyDescent="0.25">
      <c r="B22" s="124"/>
      <c r="C22" s="121"/>
      <c r="D22" s="17" t="s">
        <v>15</v>
      </c>
      <c r="E22" s="29" t="s">
        <v>103</v>
      </c>
      <c r="F22" s="29">
        <v>10520.3</v>
      </c>
      <c r="G22" s="47">
        <f t="shared" ref="G22:G25" si="13">SUM(H22:O22)</f>
        <v>99415.4</v>
      </c>
      <c r="H22" s="29">
        <v>9120.2000000000007</v>
      </c>
      <c r="I22" s="29">
        <v>10465.9</v>
      </c>
      <c r="J22" s="20">
        <v>9838.4</v>
      </c>
      <c r="K22" s="29">
        <f>10453.1</f>
        <v>10453.1</v>
      </c>
      <c r="L22" s="34">
        <v>11659.4</v>
      </c>
      <c r="M22" s="34">
        <v>22641</v>
      </c>
      <c r="N22" s="34">
        <v>12618.7</v>
      </c>
      <c r="O22" s="34">
        <v>12618.7</v>
      </c>
      <c r="P22" s="116"/>
      <c r="Q22" s="119"/>
    </row>
    <row r="23" spans="2:17" ht="63.75" x14ac:dyDescent="0.25">
      <c r="B23" s="124"/>
      <c r="C23" s="121"/>
      <c r="D23" s="17" t="s">
        <v>16</v>
      </c>
      <c r="E23" s="29"/>
      <c r="F23" s="29"/>
      <c r="G23" s="47">
        <f t="shared" si="13"/>
        <v>0</v>
      </c>
      <c r="H23" s="29"/>
      <c r="I23" s="29"/>
      <c r="J23" s="20"/>
      <c r="K23" s="29"/>
      <c r="L23" s="34"/>
      <c r="M23" s="34"/>
      <c r="N23" s="34"/>
      <c r="O23" s="34"/>
      <c r="P23" s="116"/>
      <c r="Q23" s="119"/>
    </row>
    <row r="24" spans="2:17" ht="38.25" x14ac:dyDescent="0.25">
      <c r="B24" s="124"/>
      <c r="C24" s="121"/>
      <c r="D24" s="17" t="s">
        <v>18</v>
      </c>
      <c r="E24" s="17"/>
      <c r="F24" s="29"/>
      <c r="G24" s="47">
        <f t="shared" si="13"/>
        <v>0</v>
      </c>
      <c r="H24" s="29"/>
      <c r="I24" s="29"/>
      <c r="J24" s="20"/>
      <c r="K24" s="29"/>
      <c r="L24" s="34"/>
      <c r="M24" s="34"/>
      <c r="N24" s="34"/>
      <c r="O24" s="34"/>
      <c r="P24" s="116"/>
      <c r="Q24" s="119"/>
    </row>
    <row r="25" spans="2:17" ht="51" x14ac:dyDescent="0.25">
      <c r="B25" s="124"/>
      <c r="C25" s="121"/>
      <c r="D25" s="17" t="s">
        <v>19</v>
      </c>
      <c r="E25" s="29" t="s">
        <v>66</v>
      </c>
      <c r="F25" s="29"/>
      <c r="G25" s="47">
        <f t="shared" si="13"/>
        <v>90</v>
      </c>
      <c r="H25" s="29"/>
      <c r="I25" s="34">
        <v>90</v>
      </c>
      <c r="J25" s="20"/>
      <c r="K25" s="34"/>
      <c r="L25" s="34"/>
      <c r="M25" s="34"/>
      <c r="N25" s="34"/>
      <c r="O25" s="34"/>
      <c r="P25" s="116"/>
      <c r="Q25" s="119"/>
    </row>
    <row r="26" spans="2:17" ht="18" customHeight="1" x14ac:dyDescent="0.25">
      <c r="B26" s="124"/>
      <c r="C26" s="121"/>
      <c r="D26" s="17" t="s">
        <v>25</v>
      </c>
      <c r="E26" s="17"/>
      <c r="F26" s="29"/>
      <c r="G26" s="47">
        <f>SUM(H26:O26)</f>
        <v>0</v>
      </c>
      <c r="H26" s="29"/>
      <c r="I26" s="29"/>
      <c r="J26" s="20"/>
      <c r="K26" s="29"/>
      <c r="L26" s="29"/>
      <c r="M26" s="29"/>
      <c r="N26" s="29"/>
      <c r="O26" s="49"/>
      <c r="P26" s="116"/>
      <c r="Q26" s="119"/>
    </row>
    <row r="27" spans="2:17" ht="18" customHeight="1" x14ac:dyDescent="0.25">
      <c r="B27" s="124" t="s">
        <v>26</v>
      </c>
      <c r="C27" s="121" t="s">
        <v>97</v>
      </c>
      <c r="D27" s="3" t="s">
        <v>13</v>
      </c>
      <c r="E27" s="49" t="s">
        <v>98</v>
      </c>
      <c r="F27" s="21">
        <f>SUM(F28:F32)</f>
        <v>0</v>
      </c>
      <c r="G27" s="47">
        <f>SUM(G28:G32)</f>
        <v>3153.4</v>
      </c>
      <c r="H27" s="47">
        <f t="shared" ref="H27" si="14">SUM(H28:H32)</f>
        <v>0</v>
      </c>
      <c r="I27" s="47">
        <f>SUM(I28:I32)</f>
        <v>0</v>
      </c>
      <c r="J27" s="33">
        <f t="shared" ref="J27:K27" si="15">SUM(J28:J32)</f>
        <v>0</v>
      </c>
      <c r="K27" s="47">
        <f t="shared" si="15"/>
        <v>0</v>
      </c>
      <c r="L27" s="47">
        <f>SUM(L28:L32)</f>
        <v>0</v>
      </c>
      <c r="M27" s="47">
        <f>SUM(M28:M32)</f>
        <v>2953.4</v>
      </c>
      <c r="N27" s="47">
        <f>SUM(N28:N32)</f>
        <v>100</v>
      </c>
      <c r="O27" s="47">
        <f>SUM(O28:O32)</f>
        <v>100</v>
      </c>
      <c r="P27" s="116" t="s">
        <v>14</v>
      </c>
      <c r="Q27" s="119" t="s">
        <v>99</v>
      </c>
    </row>
    <row r="28" spans="2:17" ht="63.75" x14ac:dyDescent="0.25">
      <c r="B28" s="124"/>
      <c r="C28" s="121"/>
      <c r="D28" s="17" t="s">
        <v>15</v>
      </c>
      <c r="E28" s="49" t="s">
        <v>98</v>
      </c>
      <c r="F28" s="49"/>
      <c r="G28" s="47">
        <f t="shared" ref="G28:G31" si="16">SUM(H28:O28)</f>
        <v>3153.4</v>
      </c>
      <c r="H28" s="49"/>
      <c r="I28" s="49"/>
      <c r="J28" s="20"/>
      <c r="K28" s="49"/>
      <c r="L28" s="34"/>
      <c r="M28" s="34">
        <v>2953.4</v>
      </c>
      <c r="N28" s="34">
        <v>100</v>
      </c>
      <c r="O28" s="34">
        <v>100</v>
      </c>
      <c r="P28" s="116"/>
      <c r="Q28" s="119"/>
    </row>
    <row r="29" spans="2:17" ht="63.75" x14ac:dyDescent="0.25">
      <c r="B29" s="124"/>
      <c r="C29" s="121"/>
      <c r="D29" s="17" t="s">
        <v>16</v>
      </c>
      <c r="E29" s="49"/>
      <c r="F29" s="49"/>
      <c r="G29" s="47">
        <f t="shared" si="16"/>
        <v>0</v>
      </c>
      <c r="H29" s="49"/>
      <c r="I29" s="49"/>
      <c r="J29" s="20"/>
      <c r="K29" s="49"/>
      <c r="L29" s="34"/>
      <c r="M29" s="34"/>
      <c r="N29" s="34"/>
      <c r="O29" s="34"/>
      <c r="P29" s="116"/>
      <c r="Q29" s="119"/>
    </row>
    <row r="30" spans="2:17" ht="38.25" x14ac:dyDescent="0.25">
      <c r="B30" s="124"/>
      <c r="C30" s="121"/>
      <c r="D30" s="17" t="s">
        <v>18</v>
      </c>
      <c r="E30" s="17"/>
      <c r="F30" s="49"/>
      <c r="G30" s="47">
        <f t="shared" si="16"/>
        <v>0</v>
      </c>
      <c r="H30" s="49"/>
      <c r="I30" s="49"/>
      <c r="J30" s="20"/>
      <c r="K30" s="49"/>
      <c r="L30" s="34"/>
      <c r="M30" s="34"/>
      <c r="N30" s="34"/>
      <c r="O30" s="34"/>
      <c r="P30" s="116"/>
      <c r="Q30" s="119"/>
    </row>
    <row r="31" spans="2:17" ht="51" x14ac:dyDescent="0.25">
      <c r="B31" s="124"/>
      <c r="C31" s="121"/>
      <c r="D31" s="17" t="s">
        <v>19</v>
      </c>
      <c r="E31" s="49"/>
      <c r="F31" s="49"/>
      <c r="G31" s="47">
        <f t="shared" si="16"/>
        <v>0</v>
      </c>
      <c r="H31" s="49"/>
      <c r="I31" s="34"/>
      <c r="J31" s="20"/>
      <c r="K31" s="34"/>
      <c r="L31" s="34"/>
      <c r="M31" s="34"/>
      <c r="N31" s="34"/>
      <c r="O31" s="34"/>
      <c r="P31" s="116"/>
      <c r="Q31" s="119"/>
    </row>
    <row r="32" spans="2:17" ht="18" customHeight="1" x14ac:dyDescent="0.25">
      <c r="B32" s="124"/>
      <c r="C32" s="121"/>
      <c r="D32" s="17" t="s">
        <v>25</v>
      </c>
      <c r="E32" s="17"/>
      <c r="F32" s="49"/>
      <c r="G32" s="47">
        <f>SUM(H32:O32)</f>
        <v>0</v>
      </c>
      <c r="H32" s="49"/>
      <c r="I32" s="49"/>
      <c r="J32" s="20"/>
      <c r="K32" s="49"/>
      <c r="L32" s="49"/>
      <c r="M32" s="49"/>
      <c r="N32" s="49"/>
      <c r="O32" s="49"/>
      <c r="P32" s="116"/>
      <c r="Q32" s="119"/>
    </row>
    <row r="33" spans="2:17" ht="23.25" customHeight="1" x14ac:dyDescent="0.25">
      <c r="B33" s="111" t="s">
        <v>27</v>
      </c>
      <c r="C33" s="121" t="s">
        <v>96</v>
      </c>
      <c r="D33" s="3" t="s">
        <v>13</v>
      </c>
      <c r="E33" s="49" t="s">
        <v>103</v>
      </c>
      <c r="F33" s="21">
        <f>SUM(F34:F38)</f>
        <v>55.4</v>
      </c>
      <c r="G33" s="26">
        <f>SUM(G34:G38)</f>
        <v>1300.2</v>
      </c>
      <c r="H33" s="26">
        <f t="shared" ref="H33" si="17">SUM(H34:H38)</f>
        <v>55.4</v>
      </c>
      <c r="I33" s="26">
        <f t="shared" ref="I33" si="18">SUM(I34:I38)</f>
        <v>105.4</v>
      </c>
      <c r="J33" s="33">
        <f t="shared" ref="J33" si="19">SUM(J34:J38)</f>
        <v>555.4</v>
      </c>
      <c r="K33" s="26">
        <f t="shared" ref="K33" si="20">SUM(K34:K38)</f>
        <v>55.4</v>
      </c>
      <c r="L33" s="26">
        <f>SUM(L34:L38)</f>
        <v>293.2</v>
      </c>
      <c r="M33" s="26">
        <f>SUM(M34:M38)</f>
        <v>124.6</v>
      </c>
      <c r="N33" s="26">
        <f>SUM(N34:N38)</f>
        <v>55.4</v>
      </c>
      <c r="O33" s="47">
        <f>SUM(O34:O38)</f>
        <v>55.4</v>
      </c>
      <c r="P33" s="122" t="s">
        <v>14</v>
      </c>
      <c r="Q33" s="119" t="s">
        <v>111</v>
      </c>
    </row>
    <row r="34" spans="2:17" ht="69" customHeight="1" x14ac:dyDescent="0.25">
      <c r="B34" s="111"/>
      <c r="C34" s="121"/>
      <c r="D34" s="17" t="s">
        <v>15</v>
      </c>
      <c r="E34" s="29" t="s">
        <v>103</v>
      </c>
      <c r="F34" s="29">
        <v>55.4</v>
      </c>
      <c r="G34" s="47">
        <f t="shared" ref="G34:G43" si="21">SUM(H34:O34)</f>
        <v>1250.2</v>
      </c>
      <c r="H34" s="29">
        <v>55.4</v>
      </c>
      <c r="I34" s="29">
        <v>55.4</v>
      </c>
      <c r="J34" s="20">
        <v>555.4</v>
      </c>
      <c r="K34" s="29">
        <v>55.4</v>
      </c>
      <c r="L34" s="29">
        <v>293.2</v>
      </c>
      <c r="M34" s="29">
        <v>124.6</v>
      </c>
      <c r="N34" s="29">
        <v>55.4</v>
      </c>
      <c r="O34" s="49">
        <v>55.4</v>
      </c>
      <c r="P34" s="123"/>
      <c r="Q34" s="119"/>
    </row>
    <row r="35" spans="2:17" ht="66.75" customHeight="1" x14ac:dyDescent="0.25">
      <c r="B35" s="111"/>
      <c r="C35" s="121"/>
      <c r="D35" s="17" t="s">
        <v>16</v>
      </c>
      <c r="E35" s="29" t="s">
        <v>66</v>
      </c>
      <c r="F35" s="29"/>
      <c r="G35" s="47">
        <f t="shared" si="21"/>
        <v>50</v>
      </c>
      <c r="H35" s="29"/>
      <c r="I35" s="34">
        <v>50</v>
      </c>
      <c r="J35" s="20"/>
      <c r="K35" s="29"/>
      <c r="L35" s="29"/>
      <c r="M35" s="29"/>
      <c r="N35" s="29"/>
      <c r="O35" s="49"/>
      <c r="P35" s="123"/>
      <c r="Q35" s="119"/>
    </row>
    <row r="36" spans="2:17" ht="43.5" customHeight="1" x14ac:dyDescent="0.25">
      <c r="B36" s="111"/>
      <c r="C36" s="121"/>
      <c r="D36" s="17" t="s">
        <v>18</v>
      </c>
      <c r="E36" s="29"/>
      <c r="F36" s="29"/>
      <c r="G36" s="47">
        <f t="shared" si="21"/>
        <v>0</v>
      </c>
      <c r="H36" s="29"/>
      <c r="I36" s="29"/>
      <c r="J36" s="20"/>
      <c r="K36" s="29"/>
      <c r="L36" s="29"/>
      <c r="M36" s="29"/>
      <c r="N36" s="29"/>
      <c r="O36" s="49"/>
      <c r="P36" s="123"/>
      <c r="Q36" s="119"/>
    </row>
    <row r="37" spans="2:17" ht="53.25" customHeight="1" x14ac:dyDescent="0.25">
      <c r="B37" s="111"/>
      <c r="C37" s="121"/>
      <c r="D37" s="17" t="s">
        <v>19</v>
      </c>
      <c r="E37" s="29"/>
      <c r="F37" s="29"/>
      <c r="G37" s="47">
        <f t="shared" si="21"/>
        <v>0</v>
      </c>
      <c r="H37" s="29"/>
      <c r="I37" s="29"/>
      <c r="J37" s="20"/>
      <c r="K37" s="29"/>
      <c r="L37" s="29"/>
      <c r="M37" s="29"/>
      <c r="N37" s="29"/>
      <c r="O37" s="49"/>
      <c r="P37" s="123"/>
      <c r="Q37" s="119"/>
    </row>
    <row r="38" spans="2:17" ht="18" customHeight="1" x14ac:dyDescent="0.25">
      <c r="B38" s="111"/>
      <c r="C38" s="121"/>
      <c r="D38" s="17" t="s">
        <v>25</v>
      </c>
      <c r="E38" s="29"/>
      <c r="F38" s="29"/>
      <c r="G38" s="47">
        <f t="shared" si="21"/>
        <v>0</v>
      </c>
      <c r="H38" s="29"/>
      <c r="I38" s="29"/>
      <c r="J38" s="20"/>
      <c r="K38" s="29"/>
      <c r="L38" s="29"/>
      <c r="M38" s="28"/>
      <c r="N38" s="28"/>
      <c r="O38" s="48"/>
      <c r="P38" s="115"/>
      <c r="Q38" s="119"/>
    </row>
    <row r="39" spans="2:17" x14ac:dyDescent="0.25">
      <c r="B39" s="111" t="s">
        <v>84</v>
      </c>
      <c r="C39" s="121" t="s">
        <v>95</v>
      </c>
      <c r="D39" s="3" t="s">
        <v>13</v>
      </c>
      <c r="E39" s="29" t="s">
        <v>68</v>
      </c>
      <c r="F39" s="21">
        <f>SUM(F40:F44)</f>
        <v>100</v>
      </c>
      <c r="G39" s="26">
        <f>SUM(G40:G44)</f>
        <v>2671.9</v>
      </c>
      <c r="H39" s="26">
        <f t="shared" ref="H39" si="22">SUM(H40:H44)</f>
        <v>147</v>
      </c>
      <c r="I39" s="26">
        <f t="shared" ref="I39" si="23">SUM(I40:I44)</f>
        <v>2350</v>
      </c>
      <c r="J39" s="33">
        <f t="shared" ref="J39" si="24">SUM(J40:J44)</f>
        <v>174.9</v>
      </c>
      <c r="K39" s="26">
        <f t="shared" ref="K39" si="25">SUM(K40:K44)</f>
        <v>0</v>
      </c>
      <c r="L39" s="26">
        <f>SUM(L40:L44)</f>
        <v>0</v>
      </c>
      <c r="M39" s="26">
        <f>SUM(M40:M44)</f>
        <v>0</v>
      </c>
      <c r="N39" s="26">
        <f>SUM(N40:N44)</f>
        <v>0</v>
      </c>
      <c r="O39" s="47">
        <f>SUM(O40:O44)</f>
        <v>0</v>
      </c>
      <c r="P39" s="116" t="s">
        <v>14</v>
      </c>
      <c r="Q39" s="119" t="s">
        <v>112</v>
      </c>
    </row>
    <row r="40" spans="2:17" ht="63.75" x14ac:dyDescent="0.25">
      <c r="B40" s="111"/>
      <c r="C40" s="121"/>
      <c r="D40" s="17" t="s">
        <v>15</v>
      </c>
      <c r="E40" s="29" t="s">
        <v>67</v>
      </c>
      <c r="F40" s="29"/>
      <c r="G40" s="47">
        <f t="shared" si="21"/>
        <v>2374.9</v>
      </c>
      <c r="H40" s="29"/>
      <c r="I40" s="34">
        <v>2200</v>
      </c>
      <c r="J40" s="35">
        <v>174.9</v>
      </c>
      <c r="K40" s="29"/>
      <c r="L40" s="29"/>
      <c r="M40" s="29"/>
      <c r="N40" s="29"/>
      <c r="O40" s="49"/>
      <c r="P40" s="116"/>
      <c r="Q40" s="119"/>
    </row>
    <row r="41" spans="2:17" ht="63.75" x14ac:dyDescent="0.25">
      <c r="B41" s="111"/>
      <c r="C41" s="121"/>
      <c r="D41" s="17" t="s">
        <v>16</v>
      </c>
      <c r="E41" s="29"/>
      <c r="F41" s="29"/>
      <c r="G41" s="47">
        <f t="shared" si="21"/>
        <v>0</v>
      </c>
      <c r="H41" s="29"/>
      <c r="I41" s="29"/>
      <c r="J41" s="20"/>
      <c r="K41" s="29"/>
      <c r="L41" s="29"/>
      <c r="M41" s="29"/>
      <c r="N41" s="29"/>
      <c r="O41" s="49"/>
      <c r="P41" s="116"/>
      <c r="Q41" s="119"/>
    </row>
    <row r="42" spans="2:17" ht="38.25" x14ac:dyDescent="0.25">
      <c r="B42" s="111"/>
      <c r="C42" s="121"/>
      <c r="D42" s="17" t="s">
        <v>18</v>
      </c>
      <c r="E42" s="36"/>
      <c r="F42" s="29"/>
      <c r="G42" s="47">
        <f t="shared" si="21"/>
        <v>0</v>
      </c>
      <c r="H42" s="29"/>
      <c r="I42" s="29"/>
      <c r="J42" s="20"/>
      <c r="K42" s="29"/>
      <c r="L42" s="29"/>
      <c r="M42" s="29"/>
      <c r="N42" s="29"/>
      <c r="O42" s="49"/>
      <c r="P42" s="116"/>
      <c r="Q42" s="119"/>
    </row>
    <row r="43" spans="2:17" ht="51" x14ac:dyDescent="0.25">
      <c r="B43" s="111"/>
      <c r="C43" s="121"/>
      <c r="D43" s="17" t="s">
        <v>19</v>
      </c>
      <c r="E43" s="29" t="s">
        <v>65</v>
      </c>
      <c r="F43" s="34">
        <v>100</v>
      </c>
      <c r="G43" s="47">
        <f t="shared" si="21"/>
        <v>297</v>
      </c>
      <c r="H43" s="34">
        <v>147</v>
      </c>
      <c r="I43" s="34">
        <v>150</v>
      </c>
      <c r="J43" s="20"/>
      <c r="K43" s="29"/>
      <c r="L43" s="29"/>
      <c r="M43" s="29"/>
      <c r="N43" s="29"/>
      <c r="O43" s="49"/>
      <c r="P43" s="116"/>
      <c r="Q43" s="119"/>
    </row>
    <row r="44" spans="2:17" ht="15.75" customHeight="1" x14ac:dyDescent="0.25">
      <c r="B44" s="111"/>
      <c r="C44" s="121"/>
      <c r="D44" s="17" t="s">
        <v>25</v>
      </c>
      <c r="E44" s="29"/>
      <c r="F44" s="29"/>
      <c r="G44" s="47">
        <f>SUM(H44:O44)</f>
        <v>0</v>
      </c>
      <c r="H44" s="29"/>
      <c r="I44" s="29"/>
      <c r="J44" s="20"/>
      <c r="K44" s="29"/>
      <c r="L44" s="29"/>
      <c r="M44" s="29"/>
      <c r="N44" s="29"/>
      <c r="O44" s="49"/>
      <c r="P44" s="116"/>
      <c r="Q44" s="119"/>
    </row>
    <row r="45" spans="2:17" ht="29.25" customHeight="1" x14ac:dyDescent="0.25">
      <c r="B45" s="111" t="s">
        <v>85</v>
      </c>
      <c r="C45" s="125" t="s">
        <v>94</v>
      </c>
      <c r="D45" s="17" t="s">
        <v>13</v>
      </c>
      <c r="E45" s="29" t="s">
        <v>82</v>
      </c>
      <c r="F45" s="21">
        <f>SUM(F46:F50)</f>
        <v>227.9</v>
      </c>
      <c r="G45" s="26">
        <f>SUM(G46:G50)</f>
        <v>2008.1</v>
      </c>
      <c r="H45" s="26">
        <f t="shared" ref="H45:K45" si="26">SUM(H46:H50)</f>
        <v>229.1</v>
      </c>
      <c r="I45" s="26">
        <f t="shared" si="26"/>
        <v>318.60000000000002</v>
      </c>
      <c r="J45" s="33">
        <f t="shared" si="26"/>
        <v>250.8</v>
      </c>
      <c r="K45" s="26">
        <f t="shared" si="26"/>
        <v>491.2</v>
      </c>
      <c r="L45" s="26">
        <f>SUM(L46:L50)</f>
        <v>718.4</v>
      </c>
      <c r="M45" s="26">
        <f>SUM(M46:M50)</f>
        <v>0</v>
      </c>
      <c r="N45" s="26">
        <f>SUM(N46:N50)</f>
        <v>0</v>
      </c>
      <c r="O45" s="47">
        <f>SUM(O46:O50)</f>
        <v>0</v>
      </c>
      <c r="P45" s="116" t="s">
        <v>14</v>
      </c>
      <c r="Q45" s="119" t="s">
        <v>113</v>
      </c>
    </row>
    <row r="46" spans="2:17" ht="72" customHeight="1" x14ac:dyDescent="0.25">
      <c r="B46" s="111"/>
      <c r="C46" s="113"/>
      <c r="D46" s="17" t="s">
        <v>15</v>
      </c>
      <c r="E46" s="29" t="s">
        <v>102</v>
      </c>
      <c r="F46" s="29"/>
      <c r="G46" s="47">
        <f t="shared" ref="G46:G49" si="27">SUM(H46:O46)</f>
        <v>323.89999999999998</v>
      </c>
      <c r="H46" s="29"/>
      <c r="I46" s="29">
        <v>98.8</v>
      </c>
      <c r="J46" s="20">
        <v>25.1</v>
      </c>
      <c r="K46" s="37">
        <f>43.467+56.533</f>
        <v>100</v>
      </c>
      <c r="L46" s="34">
        <v>100</v>
      </c>
      <c r="M46" s="34"/>
      <c r="N46" s="34"/>
      <c r="O46" s="34"/>
      <c r="P46" s="116"/>
      <c r="Q46" s="119"/>
    </row>
    <row r="47" spans="2:17" ht="67.5" customHeight="1" x14ac:dyDescent="0.25">
      <c r="B47" s="111"/>
      <c r="C47" s="113"/>
      <c r="D47" s="17" t="s">
        <v>16</v>
      </c>
      <c r="E47" s="29"/>
      <c r="F47" s="29"/>
      <c r="G47" s="47">
        <f t="shared" si="27"/>
        <v>0</v>
      </c>
      <c r="H47" s="29"/>
      <c r="I47" s="29"/>
      <c r="J47" s="20"/>
      <c r="K47" s="29"/>
      <c r="L47" s="29"/>
      <c r="M47" s="29"/>
      <c r="N47" s="29"/>
      <c r="O47" s="49"/>
      <c r="P47" s="116"/>
      <c r="Q47" s="119"/>
    </row>
    <row r="48" spans="2:17" ht="47.25" customHeight="1" x14ac:dyDescent="0.25">
      <c r="B48" s="111"/>
      <c r="C48" s="113"/>
      <c r="D48" s="17" t="s">
        <v>18</v>
      </c>
      <c r="E48" s="29" t="s">
        <v>68</v>
      </c>
      <c r="F48" s="29">
        <v>24.6</v>
      </c>
      <c r="G48" s="47">
        <f t="shared" si="27"/>
        <v>77.599999999999994</v>
      </c>
      <c r="H48" s="29">
        <v>27.2</v>
      </c>
      <c r="I48" s="29">
        <v>22.2</v>
      </c>
      <c r="J48" s="20">
        <v>28.2</v>
      </c>
      <c r="K48" s="29"/>
      <c r="L48" s="29"/>
      <c r="M48" s="29"/>
      <c r="N48" s="29"/>
      <c r="O48" s="49"/>
      <c r="P48" s="116"/>
      <c r="Q48" s="119"/>
    </row>
    <row r="49" spans="2:17" ht="54.75" customHeight="1" x14ac:dyDescent="0.25">
      <c r="B49" s="111"/>
      <c r="C49" s="113"/>
      <c r="D49" s="17" t="s">
        <v>19</v>
      </c>
      <c r="E49" s="29" t="s">
        <v>82</v>
      </c>
      <c r="F49" s="29">
        <v>203.3</v>
      </c>
      <c r="G49" s="47">
        <f t="shared" si="27"/>
        <v>1606.6</v>
      </c>
      <c r="H49" s="29">
        <v>201.9</v>
      </c>
      <c r="I49" s="29">
        <v>197.6</v>
      </c>
      <c r="J49" s="20">
        <v>197.5</v>
      </c>
      <c r="K49" s="34">
        <v>391.2</v>
      </c>
      <c r="L49" s="34">
        <v>618.4</v>
      </c>
      <c r="M49" s="34"/>
      <c r="N49" s="34"/>
      <c r="O49" s="34"/>
      <c r="P49" s="116"/>
      <c r="Q49" s="119"/>
    </row>
    <row r="50" spans="2:17" ht="23.25" customHeight="1" x14ac:dyDescent="0.25">
      <c r="B50" s="111"/>
      <c r="C50" s="126"/>
      <c r="D50" s="17" t="s">
        <v>25</v>
      </c>
      <c r="E50" s="29"/>
      <c r="F50" s="29"/>
      <c r="G50" s="47">
        <f>SUM(H50:O50)</f>
        <v>0</v>
      </c>
      <c r="H50" s="29"/>
      <c r="I50" s="29"/>
      <c r="J50" s="20"/>
      <c r="K50" s="29"/>
      <c r="L50" s="29"/>
      <c r="M50" s="29"/>
      <c r="N50" s="29"/>
      <c r="O50" s="49"/>
      <c r="P50" s="116"/>
      <c r="Q50" s="119"/>
    </row>
    <row r="51" spans="2:17" ht="23.25" customHeight="1" x14ac:dyDescent="0.25">
      <c r="B51" s="111" t="s">
        <v>93</v>
      </c>
      <c r="C51" s="125" t="s">
        <v>101</v>
      </c>
      <c r="D51" s="17" t="s">
        <v>13</v>
      </c>
      <c r="E51" s="49" t="s">
        <v>92</v>
      </c>
      <c r="F51" s="21">
        <f>SUM(F52:F56)</f>
        <v>0</v>
      </c>
      <c r="G51" s="47">
        <f>SUM(G52:G56)</f>
        <v>0</v>
      </c>
      <c r="H51" s="47">
        <f t="shared" ref="H51:K51" si="28">SUM(H52:H56)</f>
        <v>0</v>
      </c>
      <c r="I51" s="47">
        <f t="shared" si="28"/>
        <v>0</v>
      </c>
      <c r="J51" s="33">
        <f t="shared" si="28"/>
        <v>0</v>
      </c>
      <c r="K51" s="47">
        <f t="shared" si="28"/>
        <v>0</v>
      </c>
      <c r="L51" s="47">
        <f>SUM(L52:L56)</f>
        <v>0</v>
      </c>
      <c r="M51" s="47">
        <f>SUM(M52:M56)</f>
        <v>0</v>
      </c>
      <c r="N51" s="47">
        <f>SUM(N52:N56)</f>
        <v>0</v>
      </c>
      <c r="O51" s="47">
        <f>SUM(O52:O56)</f>
        <v>0</v>
      </c>
      <c r="P51" s="116" t="s">
        <v>14</v>
      </c>
      <c r="Q51" s="119"/>
    </row>
    <row r="52" spans="2:17" ht="63.75" x14ac:dyDescent="0.25">
      <c r="B52" s="111"/>
      <c r="C52" s="113"/>
      <c r="D52" s="17" t="s">
        <v>15</v>
      </c>
      <c r="E52" s="49" t="s">
        <v>92</v>
      </c>
      <c r="F52" s="49"/>
      <c r="G52" s="47">
        <f>SUM(H52:O52)</f>
        <v>0</v>
      </c>
      <c r="H52" s="49"/>
      <c r="I52" s="49"/>
      <c r="J52" s="20"/>
      <c r="K52" s="37"/>
      <c r="L52" s="34"/>
      <c r="M52" s="34"/>
      <c r="N52" s="34"/>
      <c r="O52" s="34"/>
      <c r="P52" s="116"/>
      <c r="Q52" s="119"/>
    </row>
    <row r="53" spans="2:17" ht="63.75" x14ac:dyDescent="0.25">
      <c r="B53" s="111"/>
      <c r="C53" s="113"/>
      <c r="D53" s="17" t="s">
        <v>16</v>
      </c>
      <c r="E53" s="49"/>
      <c r="F53" s="49"/>
      <c r="G53" s="47">
        <f t="shared" ref="G53:G55" si="29">SUM(H53:O53)</f>
        <v>0</v>
      </c>
      <c r="H53" s="49"/>
      <c r="I53" s="49"/>
      <c r="J53" s="20"/>
      <c r="K53" s="49"/>
      <c r="L53" s="49"/>
      <c r="M53" s="49"/>
      <c r="N53" s="49"/>
      <c r="O53" s="49"/>
      <c r="P53" s="116"/>
      <c r="Q53" s="119"/>
    </row>
    <row r="54" spans="2:17" ht="38.25" x14ac:dyDescent="0.25">
      <c r="B54" s="111"/>
      <c r="C54" s="113"/>
      <c r="D54" s="17" t="s">
        <v>18</v>
      </c>
      <c r="E54" s="49"/>
      <c r="F54" s="49"/>
      <c r="G54" s="47">
        <f t="shared" si="29"/>
        <v>0</v>
      </c>
      <c r="H54" s="49"/>
      <c r="I54" s="49"/>
      <c r="J54" s="20"/>
      <c r="K54" s="49"/>
      <c r="L54" s="49"/>
      <c r="M54" s="49"/>
      <c r="N54" s="49"/>
      <c r="O54" s="49"/>
      <c r="P54" s="116"/>
      <c r="Q54" s="119"/>
    </row>
    <row r="55" spans="2:17" ht="51" x14ac:dyDescent="0.25">
      <c r="B55" s="111"/>
      <c r="C55" s="113"/>
      <c r="D55" s="17" t="s">
        <v>19</v>
      </c>
      <c r="E55" s="49"/>
      <c r="F55" s="49"/>
      <c r="G55" s="47">
        <f t="shared" si="29"/>
        <v>0</v>
      </c>
      <c r="H55" s="49"/>
      <c r="I55" s="49"/>
      <c r="J55" s="20"/>
      <c r="K55" s="34"/>
      <c r="L55" s="34"/>
      <c r="M55" s="34"/>
      <c r="N55" s="34"/>
      <c r="O55" s="34"/>
      <c r="P55" s="116"/>
      <c r="Q55" s="119"/>
    </row>
    <row r="56" spans="2:17" ht="23.25" customHeight="1" x14ac:dyDescent="0.25">
      <c r="B56" s="111"/>
      <c r="C56" s="126"/>
      <c r="D56" s="17" t="s">
        <v>25</v>
      </c>
      <c r="E56" s="49"/>
      <c r="F56" s="49"/>
      <c r="G56" s="47">
        <f>SUM(H56:O56)</f>
        <v>0</v>
      </c>
      <c r="H56" s="49"/>
      <c r="I56" s="49"/>
      <c r="J56" s="20"/>
      <c r="K56" s="49"/>
      <c r="L56" s="49"/>
      <c r="M56" s="49"/>
      <c r="N56" s="49"/>
      <c r="O56" s="49"/>
      <c r="P56" s="116"/>
      <c r="Q56" s="119"/>
    </row>
    <row r="57" spans="2:17" ht="29.25" customHeight="1" x14ac:dyDescent="0.25">
      <c r="B57" s="110" t="s">
        <v>100</v>
      </c>
      <c r="C57" s="113" t="s">
        <v>108</v>
      </c>
      <c r="D57" s="16" t="s">
        <v>13</v>
      </c>
      <c r="E57" s="28" t="s">
        <v>91</v>
      </c>
      <c r="F57" s="38">
        <f>SUM(F58:F62)</f>
        <v>0</v>
      </c>
      <c r="G57" s="39">
        <f>SUM(G58:G62)</f>
        <v>400</v>
      </c>
      <c r="H57" s="39">
        <f t="shared" ref="H57:K57" si="30">SUM(H58:H62)</f>
        <v>0</v>
      </c>
      <c r="I57" s="39">
        <f t="shared" si="30"/>
        <v>0</v>
      </c>
      <c r="J57" s="40">
        <f t="shared" si="30"/>
        <v>0</v>
      </c>
      <c r="K57" s="39">
        <f t="shared" si="30"/>
        <v>400</v>
      </c>
      <c r="L57" s="39">
        <f>SUM(L58:L62)</f>
        <v>0</v>
      </c>
      <c r="M57" s="39">
        <f>SUM(M58:M62)</f>
        <v>0</v>
      </c>
      <c r="N57" s="39">
        <f>SUM(N58:N62)</f>
        <v>0</v>
      </c>
      <c r="O57" s="39">
        <f>SUM(O58:O62)</f>
        <v>0</v>
      </c>
      <c r="P57" s="115" t="s">
        <v>14</v>
      </c>
      <c r="Q57" s="118" t="s">
        <v>83</v>
      </c>
    </row>
    <row r="58" spans="2:17" ht="75.75" customHeight="1" x14ac:dyDescent="0.25">
      <c r="B58" s="111"/>
      <c r="C58" s="113"/>
      <c r="D58" s="17" t="s">
        <v>15</v>
      </c>
      <c r="E58" s="29"/>
      <c r="F58" s="29"/>
      <c r="G58" s="47">
        <f t="shared" ref="G58:G62" si="31">SUM(H58:O58)</f>
        <v>0</v>
      </c>
      <c r="H58" s="29"/>
      <c r="I58" s="29"/>
      <c r="J58" s="20"/>
      <c r="K58" s="37"/>
      <c r="L58" s="34"/>
      <c r="M58" s="34"/>
      <c r="N58" s="34"/>
      <c r="O58" s="34"/>
      <c r="P58" s="116"/>
      <c r="Q58" s="119"/>
    </row>
    <row r="59" spans="2:17" ht="71.25" customHeight="1" x14ac:dyDescent="0.25">
      <c r="B59" s="111"/>
      <c r="C59" s="113"/>
      <c r="D59" s="17" t="s">
        <v>16</v>
      </c>
      <c r="E59" s="48" t="s">
        <v>91</v>
      </c>
      <c r="F59" s="29"/>
      <c r="G59" s="47">
        <f t="shared" si="31"/>
        <v>400</v>
      </c>
      <c r="H59" s="29"/>
      <c r="I59" s="29"/>
      <c r="J59" s="20"/>
      <c r="K59" s="34">
        <v>400</v>
      </c>
      <c r="L59" s="29"/>
      <c r="M59" s="29"/>
      <c r="N59" s="29"/>
      <c r="O59" s="49"/>
      <c r="P59" s="116"/>
      <c r="Q59" s="119"/>
    </row>
    <row r="60" spans="2:17" ht="44.25" customHeight="1" x14ac:dyDescent="0.25">
      <c r="B60" s="111"/>
      <c r="C60" s="113"/>
      <c r="D60" s="17" t="s">
        <v>18</v>
      </c>
      <c r="E60" s="29"/>
      <c r="F60" s="29"/>
      <c r="G60" s="47">
        <f t="shared" si="31"/>
        <v>0</v>
      </c>
      <c r="H60" s="29"/>
      <c r="I60" s="29"/>
      <c r="J60" s="20"/>
      <c r="K60" s="29"/>
      <c r="L60" s="29"/>
      <c r="M60" s="29"/>
      <c r="N60" s="29"/>
      <c r="O60" s="49"/>
      <c r="P60" s="116"/>
      <c r="Q60" s="119"/>
    </row>
    <row r="61" spans="2:17" ht="51.75" customHeight="1" x14ac:dyDescent="0.25">
      <c r="B61" s="111"/>
      <c r="C61" s="113"/>
      <c r="D61" s="17" t="s">
        <v>19</v>
      </c>
      <c r="E61" s="28"/>
      <c r="F61" s="29"/>
      <c r="G61" s="47">
        <f t="shared" si="31"/>
        <v>0</v>
      </c>
      <c r="H61" s="29"/>
      <c r="I61" s="29"/>
      <c r="J61" s="20"/>
      <c r="K61" s="34"/>
      <c r="L61" s="34"/>
      <c r="M61" s="34"/>
      <c r="N61" s="34"/>
      <c r="O61" s="34"/>
      <c r="P61" s="116"/>
      <c r="Q61" s="119"/>
    </row>
    <row r="62" spans="2:17" ht="25.5" customHeight="1" thickBot="1" x14ac:dyDescent="0.3">
      <c r="B62" s="112"/>
      <c r="C62" s="114"/>
      <c r="D62" s="41" t="s">
        <v>25</v>
      </c>
      <c r="E62" s="5"/>
      <c r="F62" s="5"/>
      <c r="G62" s="42">
        <f t="shared" si="31"/>
        <v>0</v>
      </c>
      <c r="H62" s="5"/>
      <c r="I62" s="5"/>
      <c r="J62" s="43"/>
      <c r="K62" s="5"/>
      <c r="L62" s="5"/>
      <c r="M62" s="5"/>
      <c r="N62" s="5"/>
      <c r="O62" s="5"/>
      <c r="P62" s="117"/>
      <c r="Q62" s="120"/>
    </row>
    <row r="63" spans="2:17" ht="13.5" customHeight="1" x14ac:dyDescent="0.25">
      <c r="B63" s="2" t="s">
        <v>86</v>
      </c>
    </row>
    <row r="64" spans="2:17" ht="11.25" customHeight="1" x14ac:dyDescent="0.25">
      <c r="B64" s="2"/>
    </row>
  </sheetData>
  <sheetProtection password="C665" sheet="1" objects="1" scenarios="1"/>
  <mergeCells count="47">
    <mergeCell ref="B3:Q3"/>
    <mergeCell ref="B27:B32"/>
    <mergeCell ref="C27:C32"/>
    <mergeCell ref="P27:P32"/>
    <mergeCell ref="Q27:Q32"/>
    <mergeCell ref="B15:B20"/>
    <mergeCell ref="B7:Q7"/>
    <mergeCell ref="B6:Q6"/>
    <mergeCell ref="D9:D13"/>
    <mergeCell ref="C15:C20"/>
    <mergeCell ref="P15:P20"/>
    <mergeCell ref="Q15:Q20"/>
    <mergeCell ref="B9:B13"/>
    <mergeCell ref="C9:C13"/>
    <mergeCell ref="H9:O12"/>
    <mergeCell ref="B51:B56"/>
    <mergeCell ref="C51:C56"/>
    <mergeCell ref="P51:P56"/>
    <mergeCell ref="Q51:Q56"/>
    <mergeCell ref="L1:N1"/>
    <mergeCell ref="K2:Q2"/>
    <mergeCell ref="B45:B50"/>
    <mergeCell ref="C45:C50"/>
    <mergeCell ref="P45:P50"/>
    <mergeCell ref="Q45:Q50"/>
    <mergeCell ref="B5:Q5"/>
    <mergeCell ref="E9:E13"/>
    <mergeCell ref="F9:F13"/>
    <mergeCell ref="G9:G13"/>
    <mergeCell ref="P9:P13"/>
    <mergeCell ref="Q9:Q13"/>
    <mergeCell ref="B57:B62"/>
    <mergeCell ref="C57:C62"/>
    <mergeCell ref="P57:P62"/>
    <mergeCell ref="Q57:Q62"/>
    <mergeCell ref="Q21:Q26"/>
    <mergeCell ref="Q33:Q38"/>
    <mergeCell ref="C39:C44"/>
    <mergeCell ref="P33:P38"/>
    <mergeCell ref="B21:B26"/>
    <mergeCell ref="C21:C26"/>
    <mergeCell ref="P21:P26"/>
    <mergeCell ref="B33:B38"/>
    <mergeCell ref="C33:C38"/>
    <mergeCell ref="B39:B44"/>
    <mergeCell ref="P39:P44"/>
    <mergeCell ref="Q39:Q44"/>
  </mergeCells>
  <printOptions horizontalCentered="1"/>
  <pageMargins left="0" right="0" top="0.59055118110236227" bottom="0.19685039370078741" header="0" footer="0"/>
  <pageSetup paperSize="9" scale="80" fitToHeight="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Паспорт библ дело</vt:lpstr>
      <vt:lpstr>Прил1 библ дело</vt:lpstr>
      <vt:lpstr>Прил2 библ дело</vt:lpstr>
      <vt:lpstr>'Прил2 библ дело'!Заголовки_для_печати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Sergey</dc:creator>
  <cp:lastModifiedBy>Владелец</cp:lastModifiedBy>
  <cp:lastPrinted>2021-09-27T12:51:03Z</cp:lastPrinted>
  <dcterms:created xsi:type="dcterms:W3CDTF">2016-11-28T05:06:29Z</dcterms:created>
  <dcterms:modified xsi:type="dcterms:W3CDTF">2021-09-27T12:51:19Z</dcterms:modified>
</cp:coreProperties>
</file>