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70" windowWidth="19440" windowHeight="7275" activeTab="2"/>
  </bookViews>
  <sheets>
    <sheet name="Паспорт формиров БУРиРТПН" sheetId="1" r:id="rId1"/>
    <sheet name="Прил1 формиров БУРиРТПН" sheetId="2" r:id="rId2"/>
    <sheet name="Прил2 формирован БУРиРТПН" sheetId="3" r:id="rId3"/>
  </sheets>
  <definedNames>
    <definedName name="_xlnm.Print_Titles" localSheetId="2">'Прил2 формирован БУРиРТПН'!$10:$16</definedName>
  </definedNames>
  <calcPr calcId="145621"/>
</workbook>
</file>

<file path=xl/calcChain.xml><?xml version="1.0" encoding="utf-8"?>
<calcChain xmlns="http://schemas.openxmlformats.org/spreadsheetml/2006/main">
  <c r="N31" i="3" l="1"/>
  <c r="P23" i="3" l="1"/>
  <c r="I20" i="3"/>
  <c r="J20" i="3"/>
  <c r="K20" i="3"/>
  <c r="L20" i="3"/>
  <c r="M20" i="3"/>
  <c r="N20" i="3"/>
  <c r="O20" i="3"/>
  <c r="P20" i="3"/>
  <c r="I21" i="3"/>
  <c r="J21" i="3"/>
  <c r="K21" i="3"/>
  <c r="L21" i="3"/>
  <c r="M21" i="3"/>
  <c r="N21" i="3"/>
  <c r="O21" i="3"/>
  <c r="P21" i="3"/>
  <c r="I22" i="3"/>
  <c r="J22" i="3"/>
  <c r="K22" i="3"/>
  <c r="L22" i="3"/>
  <c r="M22" i="3"/>
  <c r="N22" i="3"/>
  <c r="O22" i="3"/>
  <c r="P22" i="3"/>
  <c r="I23" i="3"/>
  <c r="J23" i="3"/>
  <c r="K23" i="3"/>
  <c r="L23" i="3"/>
  <c r="M23" i="3"/>
  <c r="N23" i="3"/>
  <c r="O23" i="3"/>
  <c r="P19" i="3"/>
  <c r="J19" i="3"/>
  <c r="K19" i="3"/>
  <c r="L19" i="3"/>
  <c r="M19" i="3"/>
  <c r="N19" i="3"/>
  <c r="O19" i="3"/>
  <c r="I19" i="3"/>
  <c r="G20" i="3"/>
  <c r="G21" i="3"/>
  <c r="G22" i="3"/>
  <c r="G23" i="3"/>
  <c r="G19" i="3"/>
  <c r="H47" i="3"/>
  <c r="H46" i="3"/>
  <c r="H45" i="3"/>
  <c r="H42" i="3" s="1"/>
  <c r="H44" i="3"/>
  <c r="H43" i="3"/>
  <c r="P42" i="3"/>
  <c r="O42" i="3"/>
  <c r="N42" i="3"/>
  <c r="M42" i="3"/>
  <c r="L42" i="3"/>
  <c r="K42" i="3"/>
  <c r="J42" i="3"/>
  <c r="I42" i="3"/>
  <c r="G42" i="3"/>
  <c r="H41" i="3" l="1"/>
  <c r="H40" i="3"/>
  <c r="H39" i="3"/>
  <c r="H38" i="3"/>
  <c r="H37" i="3"/>
  <c r="P36" i="3"/>
  <c r="O36" i="3"/>
  <c r="N36" i="3"/>
  <c r="M36" i="3"/>
  <c r="L36" i="3"/>
  <c r="K36" i="3"/>
  <c r="J36" i="3"/>
  <c r="I36" i="3"/>
  <c r="G36" i="3"/>
  <c r="I49" i="3"/>
  <c r="H36" i="3" l="1"/>
  <c r="K22" i="1"/>
  <c r="P49" i="3"/>
  <c r="K19" i="1" s="1"/>
  <c r="P50" i="3"/>
  <c r="K20" i="1" s="1"/>
  <c r="P51" i="3"/>
  <c r="K21" i="1" s="1"/>
  <c r="P52" i="3"/>
  <c r="P53" i="3"/>
  <c r="K23" i="1" s="1"/>
  <c r="H59" i="3"/>
  <c r="H58" i="3"/>
  <c r="H57" i="3"/>
  <c r="H56" i="3"/>
  <c r="H55" i="3"/>
  <c r="P54" i="3"/>
  <c r="H35" i="3"/>
  <c r="H34" i="3"/>
  <c r="H33" i="3"/>
  <c r="H32" i="3"/>
  <c r="H31" i="3"/>
  <c r="P30" i="3"/>
  <c r="H29" i="3"/>
  <c r="H28" i="3"/>
  <c r="H27" i="3"/>
  <c r="H26" i="3"/>
  <c r="H25" i="3"/>
  <c r="P24" i="3"/>
  <c r="H20" i="3"/>
  <c r="H21" i="3"/>
  <c r="H22" i="3"/>
  <c r="H23" i="3"/>
  <c r="P18" i="3"/>
  <c r="P48" i="3" l="1"/>
  <c r="K17" i="1"/>
  <c r="N54" i="3" l="1"/>
  <c r="N53" i="3"/>
  <c r="I23" i="1" s="1"/>
  <c r="N52" i="3"/>
  <c r="I22" i="1" s="1"/>
  <c r="N51" i="3"/>
  <c r="N50" i="3"/>
  <c r="I20" i="1" s="1"/>
  <c r="N49" i="3"/>
  <c r="N30" i="3"/>
  <c r="N24" i="3"/>
  <c r="N48" i="3" l="1"/>
  <c r="I21" i="1"/>
  <c r="N18" i="3"/>
  <c r="Y19" i="3"/>
  <c r="I19" i="1"/>
  <c r="O53" i="3"/>
  <c r="O52" i="3"/>
  <c r="O51" i="3"/>
  <c r="O50" i="3"/>
  <c r="O49" i="3"/>
  <c r="J19" i="1" s="1"/>
  <c r="O54" i="3"/>
  <c r="O30" i="3"/>
  <c r="O24" i="3"/>
  <c r="J23" i="1" l="1"/>
  <c r="J22" i="1"/>
  <c r="J20" i="1"/>
  <c r="J21" i="1"/>
  <c r="O18" i="3"/>
  <c r="O48" i="3"/>
  <c r="J17" i="1" l="1"/>
  <c r="H19" i="3"/>
  <c r="H30" i="3"/>
  <c r="M30" i="3"/>
  <c r="L30" i="3"/>
  <c r="K30" i="3"/>
  <c r="J30" i="3"/>
  <c r="I30" i="3"/>
  <c r="G30" i="3"/>
  <c r="K49" i="3" l="1"/>
  <c r="V19" i="3" s="1"/>
  <c r="L49" i="3"/>
  <c r="W19" i="3" s="1"/>
  <c r="J18" i="3"/>
  <c r="H18" i="3" l="1"/>
  <c r="M53" i="3" l="1"/>
  <c r="G50" i="3"/>
  <c r="G51" i="3"/>
  <c r="G52" i="3"/>
  <c r="G53" i="3"/>
  <c r="G49" i="3"/>
  <c r="I50" i="3"/>
  <c r="J50" i="3"/>
  <c r="E20" i="1" s="1"/>
  <c r="K50" i="3"/>
  <c r="F20" i="1" s="1"/>
  <c r="L50" i="3"/>
  <c r="M50" i="3"/>
  <c r="I51" i="3"/>
  <c r="J51" i="3"/>
  <c r="E21" i="1" s="1"/>
  <c r="K51" i="3"/>
  <c r="F21" i="1" s="1"/>
  <c r="L51" i="3"/>
  <c r="G21" i="1" s="1"/>
  <c r="M51" i="3"/>
  <c r="I52" i="3"/>
  <c r="J52" i="3"/>
  <c r="E22" i="1" s="1"/>
  <c r="K52" i="3"/>
  <c r="L52" i="3"/>
  <c r="G22" i="1" s="1"/>
  <c r="M52" i="3"/>
  <c r="I53" i="3"/>
  <c r="J53" i="3"/>
  <c r="E23" i="1" s="1"/>
  <c r="K53" i="3"/>
  <c r="F23" i="1" s="1"/>
  <c r="L53" i="3"/>
  <c r="G23" i="1" s="1"/>
  <c r="J49" i="3"/>
  <c r="H49" i="3" s="1"/>
  <c r="M49" i="3"/>
  <c r="X19" i="3" s="1"/>
  <c r="F19" i="1"/>
  <c r="G19" i="1"/>
  <c r="M24" i="3"/>
  <c r="L24" i="3"/>
  <c r="K24" i="3"/>
  <c r="J24" i="3"/>
  <c r="I24" i="3"/>
  <c r="G24" i="3"/>
  <c r="G54" i="3"/>
  <c r="I54" i="3"/>
  <c r="J54" i="3"/>
  <c r="K54" i="3"/>
  <c r="L54" i="3"/>
  <c r="M54" i="3"/>
  <c r="H51" i="3" l="1"/>
  <c r="H50" i="3"/>
  <c r="H53" i="3"/>
  <c r="G48" i="3"/>
  <c r="H52" i="3"/>
  <c r="E19" i="1"/>
  <c r="E17" i="1" s="1"/>
  <c r="U19" i="3"/>
  <c r="H23" i="1"/>
  <c r="T19" i="3"/>
  <c r="H21" i="1"/>
  <c r="J48" i="3"/>
  <c r="H22" i="1"/>
  <c r="H20" i="1"/>
  <c r="D23" i="1"/>
  <c r="D21" i="1"/>
  <c r="L48" i="3"/>
  <c r="G20" i="1"/>
  <c r="G17" i="1" s="1"/>
  <c r="K48" i="3"/>
  <c r="F22" i="1"/>
  <c r="F17" i="1" s="1"/>
  <c r="D22" i="1"/>
  <c r="E24" i="2"/>
  <c r="D20" i="1"/>
  <c r="E19" i="2"/>
  <c r="H24" i="3"/>
  <c r="G18" i="3"/>
  <c r="D24" i="2"/>
  <c r="H19" i="1"/>
  <c r="L18" i="3"/>
  <c r="M48" i="3"/>
  <c r="M18" i="3"/>
  <c r="D19" i="1"/>
  <c r="I48" i="3"/>
  <c r="K18" i="3"/>
  <c r="I18" i="3"/>
  <c r="H54" i="3"/>
  <c r="L21" i="1" l="1"/>
  <c r="L20" i="1"/>
  <c r="L19" i="1"/>
  <c r="L22" i="1"/>
  <c r="L23" i="1"/>
  <c r="H17" i="1"/>
  <c r="I17" i="1"/>
  <c r="D17" i="1"/>
  <c r="H48" i="3"/>
  <c r="D19" i="2"/>
  <c r="L17" i="1" l="1"/>
</calcChain>
</file>

<file path=xl/sharedStrings.xml><?xml version="1.0" encoding="utf-8"?>
<sst xmlns="http://schemas.openxmlformats.org/spreadsheetml/2006/main" count="219" uniqueCount="111">
  <si>
    <t xml:space="preserve">Перечень мероприятий подпрограммы </t>
  </si>
  <si>
    <t xml:space="preserve">"Формирование благоприятных условий реализации и развития творческого потенциала населения"  </t>
  </si>
  <si>
    <t>(наименование подпрограммы)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</si>
  <si>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</si>
  <si>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</si>
  <si>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</si>
  <si>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Всего, (тыс. руб.)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</si>
  <si>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</si>
  <si>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</si>
  <si>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</si>
  <si>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2016 год</t>
  </si>
  <si>
    <t>2017 год</t>
  </si>
  <si>
    <t>2018 год</t>
  </si>
  <si>
    <t>2019 год</t>
  </si>
  <si>
    <t>2020 год</t>
  </si>
  <si>
    <t>1.</t>
  </si>
  <si>
    <t>Итого</t>
  </si>
  <si>
    <t xml:space="preserve">МБУК «ККДК» </t>
  </si>
  <si>
    <t>Средства бюджета МО "Кингисеппское городское поселение"</t>
  </si>
  <si>
    <t>Средства бюджета МО "Кингисеппский муниципальный район"</t>
  </si>
  <si>
    <t>Средства федерального бюджета</t>
  </si>
  <si>
    <t>Средства бюджета Ленинградской области</t>
  </si>
  <si>
    <t>1.1.</t>
  </si>
  <si>
    <t>МБУК «ККДК»</t>
  </si>
  <si>
    <t>2.</t>
  </si>
  <si>
    <t>Повышение культурного уровня населения. Развитие туристической инфраструктуры. Расширение пространства для культурного общения и обмена.</t>
  </si>
  <si>
    <t>№ п/п</t>
  </si>
  <si>
    <t>Иные источники</t>
  </si>
  <si>
    <t>2.1.</t>
  </si>
  <si>
    <t xml:space="preserve">Планируемые результаты реализации муниципальной программы (подпрограммы)   </t>
  </si>
  <si>
    <t xml:space="preserve">наименование муниципальной программы (подпрограммы) 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</si>
  <si>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</si>
  <si>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</si>
  <si>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</si>
  <si>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</si>
  <si>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</si>
  <si>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</si>
  <si>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Другие источники</t>
  </si>
  <si>
    <t>ед.</t>
  </si>
  <si>
    <t>чел.</t>
  </si>
  <si>
    <t>%</t>
  </si>
  <si>
    <t>" Формирование благоприятных условий реализации и развития творческого потенциала населения "</t>
  </si>
  <si>
    <t>Приложение № 1</t>
  </si>
  <si>
    <t>Паспорт подпрограммы</t>
  </si>
  <si>
    <t>Наименование подпрограммы</t>
  </si>
  <si>
    <t>Цель подпрограммы</t>
  </si>
  <si>
    <t>Создание условий для  реализации и развития творческого потенциала населения в сфере культуры, досуга и отдыха с учетом интересов различных возрастных групп и сохранение традиций межкультурного взаимодействия.</t>
  </si>
  <si>
    <t>Муниципальный заказчик подпрограммы</t>
  </si>
  <si>
    <t>Соисполнитель муниципальной программы</t>
  </si>
  <si>
    <t>2. Муниципальное бюджетное учреждение культуры «Кингисеппский культурно-досуговый комплекс»</t>
  </si>
  <si>
    <t>Задачи подпрограммы</t>
  </si>
  <si>
    <t>Организация работы клубных формирований в сфере культуры.</t>
  </si>
  <si>
    <t>Создание условий для сохранения историко-культурного наследия и устойчивого развития культурных связей.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</si>
  <si>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</si>
  <si>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</si>
  <si>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</si>
  <si>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 рублей)</t>
  </si>
  <si>
    <t>Всего:</t>
  </si>
  <si>
    <t>в том числе:</t>
  </si>
  <si>
    <t>Планируемые результаты реализации подпрограммы</t>
  </si>
  <si>
    <t>Задача данной подпрограммы решается через комплекс мер, направленных на поддержку,  развитие и разнообразие клубных формирований учреждений культуры, активизацию культурной жизни и повышение уровня доступности культурных благ для населения  в сфере культуры. Развитие туристической инфраструктуры. Расширение пространства для культурного общения и обмена.</t>
  </si>
  <si>
    <t>Приложение № 2</t>
  </si>
  <si>
    <t xml:space="preserve">* - объём финансирования аналогичных мероприятий в году, предшествующем году начала реализации муниципальной программы, в том числе в рамках реализации  </t>
  </si>
  <si>
    <t>государственных программ Ленинградской области.</t>
  </si>
  <si>
    <t>-</t>
  </si>
  <si>
    <t>Обеспеченность работы площадки – 100%. Количество участников 2016 г.- 40 чел., 2017 г. - 13 чел.</t>
  </si>
  <si>
    <t>2016-2017 г.г.</t>
  </si>
  <si>
    <t>Объём финансирования мероприятия в 2015 году (тыс. руб.) *</t>
  </si>
  <si>
    <t>Формирование благоприятных условий реализации и развития творческого потенциала населения</t>
  </si>
  <si>
    <t>МКУ «Центр культуры, спорта, молодежной политики и туризма»; МБУК «ККДК»</t>
  </si>
  <si>
    <t>1.2.</t>
  </si>
  <si>
    <t>Увеличение доли муниципальных учреждений культуры, капитально отремонтированных, от общего количества муниципальных учреждений культуры. Увеличение оснащенности учреждений основными средствами</t>
  </si>
  <si>
    <t>1. Муниципальное казённое учреждение «Центр, культуры, спорта, молодёжной политики и туризма»</t>
  </si>
  <si>
    <t>2021 год</t>
  </si>
  <si>
    <t>2022 год</t>
  </si>
  <si>
    <t>Функционирование клубных формирований: 2016-2022 г.г- 23 клубных формирования .  Количество участников клубных формирований  560 чел.</t>
  </si>
  <si>
    <t>Функционирование клубных формирований: 2016-2022 г.г- 23 клубных формирования  . Количество участников клубных формирований  560 чел.</t>
  </si>
  <si>
    <t>2016-2022 г.г.</t>
  </si>
  <si>
    <t>Бюджет МО "Кингисеп-пское городское поселение"</t>
  </si>
  <si>
    <t>Администрация МО «Кингисеппский муниципальный район» (отраслевой комитет – Комитет по спорту, культуре, молодежной политике и туризму)</t>
  </si>
  <si>
    <r>
      <t xml:space="preserve">Задача 1  </t>
    </r>
    <r>
      <rPr>
        <sz val="10"/>
        <rFont val="Times New Roman"/>
        <family val="1"/>
        <charset val="204"/>
      </rPr>
      <t>Организация работы клубных формирований в сфере культуры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</si>
  <si>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 xml:space="preserve"> Обеспечение условий для развития творческого потенциала населения</t>
    </r>
  </si>
  <si>
    <r>
      <t xml:space="preserve">Основное мероприятие 2 </t>
    </r>
    <r>
      <rPr>
        <sz val="10"/>
        <rFont val="Times New Roman"/>
        <family val="1"/>
        <charset val="204"/>
      </rPr>
      <t xml:space="preserve"> Ремонт объектов культуры, и укрепление материально-технической базы учреждений культуры</t>
    </r>
  </si>
  <si>
    <r>
      <t>Задача 2</t>
    </r>
    <r>
      <rPr>
        <b/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 Создание условий для сохранения историко-культурного наследия и устойчивого развития культурных связей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</si>
  <si>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Возрождение культурных связей</t>
    </r>
  </si>
  <si>
    <r>
      <t xml:space="preserve"> Показатель 1</t>
    </r>
    <r>
      <rPr>
        <sz val="10"/>
        <rFont val="Times New Roman"/>
        <family val="1"/>
        <charset val="204"/>
      </rPr>
      <t xml:space="preserve"> Количество клубных формирований МБУК «ККДК»</t>
    </r>
  </si>
  <si>
    <r>
      <t xml:space="preserve">Показатель 2  </t>
    </r>
    <r>
      <rPr>
        <sz val="10"/>
        <rFont val="Times New Roman"/>
        <family val="1"/>
        <charset val="204"/>
      </rPr>
      <t xml:space="preserve"> Количество участников клубных формирований МБУК «ККДК»</t>
    </r>
  </si>
  <si>
    <r>
      <t>Показатель 3</t>
    </r>
    <r>
      <rPr>
        <sz val="10"/>
        <rFont val="Times New Roman"/>
        <family val="1"/>
        <charset val="204"/>
      </rPr>
      <t xml:space="preserve"> Доля  отремонтированных муниципальных учреждений культуры, от общего количества муниципальных учреждений культуры</t>
    </r>
  </si>
  <si>
    <r>
      <t xml:space="preserve">Показатель 4 </t>
    </r>
    <r>
      <rPr>
        <sz val="10"/>
        <rFont val="Times New Roman"/>
        <family val="1"/>
        <charset val="204"/>
      </rPr>
      <t>Увеличение оснащенности учреждений основными средствами</t>
    </r>
  </si>
  <si>
    <r>
      <t xml:space="preserve">Задача 2 </t>
    </r>
    <r>
      <rPr>
        <sz val="10"/>
        <rFont val="Times New Roman"/>
        <family val="1"/>
        <charset val="204"/>
      </rPr>
      <t>Создание условий для сохранения историко-культурного наследия и устойчивого развития культурных связей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</si>
  <si>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участников</t>
    </r>
  </si>
  <si>
    <r>
      <t xml:space="preserve">Показатель 2 </t>
    </r>
    <r>
      <rPr>
        <sz val="10"/>
        <rFont val="Times New Roman"/>
        <family val="1"/>
        <charset val="204"/>
      </rPr>
      <t>Обеспеченность работы площадки</t>
    </r>
  </si>
  <si>
    <t>2018 г.; 2020-2021 г.г.</t>
  </si>
  <si>
    <t>2023 год</t>
  </si>
  <si>
    <t>2016-2023 г.г.</t>
  </si>
  <si>
    <t>с 01.01.2016 года по 31.12.2023 года</t>
  </si>
  <si>
    <t>1.3.</t>
  </si>
  <si>
    <t>2021 г.</t>
  </si>
  <si>
    <r>
      <t xml:space="preserve">Основное мероприятие 3 </t>
    </r>
    <r>
      <rPr>
        <sz val="10"/>
        <rFont val="Times New Roman"/>
        <family val="1"/>
        <charset val="204"/>
      </rPr>
      <t>Доступная среда для инвалидов и маломобильных групп населения</t>
    </r>
  </si>
  <si>
    <t>Количество учреждений культуры доступные для МГН - 1 ед.</t>
  </si>
  <si>
    <r>
      <t xml:space="preserve">Показатель 5 </t>
    </r>
    <r>
      <rPr>
        <sz val="10"/>
        <rFont val="Times New Roman"/>
        <family val="1"/>
        <charset val="204"/>
      </rPr>
      <t>Количество учреждений культуры доступные для МГН</t>
    </r>
  </si>
  <si>
    <t>5. Паспорт подпрограммы "Формирование благоприятных условий реализации и развития творческого потенциала населения" изложить в новой редакции:</t>
  </si>
  <si>
    <t>6. Планируемые результаты реализации муниципальной программы (подпрограммы) "Формирование благоприятных условий реализации и развития творческого потенциала населения "  изложить в новой редакции:</t>
  </si>
  <si>
    <t>7. Перечень мероприятий подпрограммы "Формирование благоприятных условий реализации и развития творческого потенциала населения"  изложить в новой редакции:</t>
  </si>
  <si>
    <t>1.4.</t>
  </si>
  <si>
    <t>2020 г.</t>
  </si>
  <si>
    <r>
      <t xml:space="preserve">Основное мероприятие 4 </t>
    </r>
    <r>
      <rPr>
        <sz val="10"/>
        <rFont val="Times New Roman"/>
        <family val="1"/>
        <charset val="204"/>
      </rPr>
      <t xml:space="preserve">Поддержка развития общественной инфраструктуры муниципального значения </t>
    </r>
  </si>
  <si>
    <t>Увеличение оснащенности учреждений основными средствами в 2020 г.- на 0,1%</t>
  </si>
  <si>
    <t>к программе "Развитие культуры и молодежной политики в Кингисеппском городском поселении" (с изменениями от 23.12.2016г. № 3346, от 26.01.2018г. №113, от 01.11.2018г. №2235 от 07.03.2019г. №426, от 14.02.2020 г. №340; от 16.03.2021г. №550)</t>
  </si>
  <si>
    <t>к подпрограмме "Формирование благоприятных условий реализации и развития творческого потенциала населения " (с изменениями от 23.12.2016г. № 3346, от 26.01.2018г. №113, от 01.11.2018г. №2235 от 07.03.2019г. №426, от 14.02.2020 г. №340; от 16.03.2021г. №550)</t>
  </si>
  <si>
    <t>к подпрограмме "Формирование благоприятных условий реализации и развития творческого потенциала населения " ( с изменениями от 23.12.2016г. № 3346, от 26.01.2018г. №113, от 01.11.2018г. №2235 от 07.03.2019г. №426, от 14.02.2020 г. №340; от 16.03.2021г. №550)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</si>
</sst>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_р_._-;\-* #,##0.0_р_._-;_-* &quot;-&quot;?_р_._-;_-@_-"/>
    <numFmt numFmtId="166" formatCode="0.0_ ;\-0.0\ "/>
  </numFmts>
  <fonts count="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2" fillId="0" borderId="0" xfId="0" applyFont="1" applyFill="1" applyAlignment="1" applyProtection="1"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165" fontId="1" fillId="0" borderId="0" xfId="0" applyNumberFormat="1" applyFont="1" applyProtection="1"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center" vertical="center" wrapText="1"/>
    </xf>
    <xf numFmtId="164" fontId="5" fillId="0" borderId="7" xfId="0" applyNumberFormat="1" applyFont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5" fontId="2" fillId="0" borderId="7" xfId="0" applyNumberFormat="1" applyFont="1" applyBorder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164" fontId="5" fillId="0" borderId="10" xfId="0" applyNumberFormat="1" applyFont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23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166" fontId="5" fillId="0" borderId="8" xfId="0" applyNumberFormat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5" fontId="2" fillId="0" borderId="7" xfId="0" applyNumberFormat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165" fontId="2" fillId="0" borderId="7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</xf>
    <xf numFmtId="165" fontId="2" fillId="0" borderId="7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center" wrapText="1"/>
    </xf>
    <xf numFmtId="164" fontId="5" fillId="0" borderId="15" xfId="0" applyNumberFormat="1" applyFont="1" applyBorder="1" applyAlignment="1" applyProtection="1">
      <alignment horizontal="center" vertical="center" wrapText="1"/>
    </xf>
    <xf numFmtId="164" fontId="5" fillId="0" borderId="7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40" xfId="0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 applyProtection="1">
      <alignment horizontal="left" vertical="center" wrapText="1"/>
      <protection locked="0"/>
    </xf>
    <xf numFmtId="0" fontId="2" fillId="0" borderId="42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22" xfId="0" applyFont="1" applyBorder="1" applyAlignment="1" applyProtection="1">
      <alignment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top" wrapText="1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165" fontId="2" fillId="0" borderId="7" xfId="0" applyNumberFormat="1" applyFont="1" applyBorder="1" applyAlignment="1" applyProtection="1">
      <alignment horizontal="center" vertical="center" wrapText="1"/>
    </xf>
    <xf numFmtId="165" fontId="2" fillId="0" borderId="10" xfId="0" applyNumberFormat="1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 applyProtection="1">
      <alignment horizontal="left" vertical="top" wrapText="1"/>
      <protection locked="0"/>
    </xf>
    <xf numFmtId="0" fontId="2" fillId="0" borderId="50" xfId="0" applyFont="1" applyBorder="1" applyAlignment="1" applyProtection="1">
      <alignment horizontal="center" vertical="top" wrapText="1"/>
      <protection locked="0"/>
    </xf>
    <xf numFmtId="0" fontId="2" fillId="0" borderId="51" xfId="0" applyFont="1" applyBorder="1" applyAlignment="1" applyProtection="1">
      <alignment horizontal="center" vertical="top" wrapText="1"/>
      <protection locked="0"/>
    </xf>
    <xf numFmtId="0" fontId="5" fillId="0" borderId="32" xfId="0" applyFont="1" applyBorder="1" applyAlignment="1" applyProtection="1">
      <alignment horizontal="left" vertical="top" wrapText="1"/>
      <protection locked="0"/>
    </xf>
    <xf numFmtId="0" fontId="5" fillId="0" borderId="22" xfId="0" applyFont="1" applyBorder="1" applyAlignment="1" applyProtection="1">
      <alignment horizontal="left" vertical="top" wrapText="1"/>
      <protection locked="0"/>
    </xf>
    <xf numFmtId="165" fontId="2" fillId="0" borderId="13" xfId="0" applyNumberFormat="1" applyFont="1" applyBorder="1" applyAlignment="1" applyProtection="1">
      <alignment horizontal="center" vertical="center" wrapText="1"/>
    </xf>
    <xf numFmtId="165" fontId="2" fillId="0" borderId="31" xfId="0" applyNumberFormat="1" applyFont="1" applyBorder="1" applyAlignment="1" applyProtection="1">
      <alignment horizontal="center" vertical="center" wrapText="1"/>
    </xf>
    <xf numFmtId="165" fontId="2" fillId="0" borderId="23" xfId="0" applyNumberFormat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16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5" fillId="0" borderId="31" xfId="0" applyFont="1" applyBorder="1" applyAlignment="1" applyProtection="1">
      <alignment vertical="top" wrapText="1"/>
      <protection locked="0"/>
    </xf>
    <xf numFmtId="0" fontId="5" fillId="0" borderId="23" xfId="0" applyFont="1" applyBorder="1" applyAlignment="1" applyProtection="1">
      <alignment vertical="top" wrapText="1"/>
      <protection locked="0"/>
    </xf>
    <xf numFmtId="49" fontId="2" fillId="0" borderId="6" xfId="0" applyNumberFormat="1" applyFont="1" applyBorder="1" applyAlignment="1" applyProtection="1">
      <alignment horizontal="center" vertical="top" wrapText="1"/>
      <protection locked="0"/>
    </xf>
    <xf numFmtId="49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4"/>
  <sheetViews>
    <sheetView workbookViewId="0">
      <selection activeCell="C8" sqref="C8:L8"/>
    </sheetView>
  </sheetViews>
  <sheetFormatPr defaultRowHeight="15" x14ac:dyDescent="0.25"/>
  <cols>
    <col min="1" max="1" width="2.7109375" style="4" customWidth="1"/>
    <col min="2" max="3" width="16.85546875" style="4" customWidth="1"/>
    <col min="4" max="4" width="9.7109375" style="4" customWidth="1"/>
    <col min="5" max="5" width="9.5703125" style="4" customWidth="1"/>
    <col min="6" max="6" width="9.85546875" style="4" customWidth="1"/>
    <col min="7" max="7" width="10.140625" style="4" customWidth="1"/>
    <col min="8" max="9" width="10" style="4" customWidth="1"/>
    <col min="10" max="11" width="9" style="4" customWidth="1"/>
    <col min="12" max="16384" width="9.140625" style="4"/>
  </cols>
  <sheetData>
    <row r="1" spans="2:16" x14ac:dyDescent="0.25">
      <c r="B1" s="1"/>
      <c r="C1" s="1"/>
      <c r="D1" s="1"/>
      <c r="E1" s="2"/>
      <c r="F1" s="3"/>
      <c r="H1" s="86" t="s">
        <v>61</v>
      </c>
      <c r="I1" s="86"/>
      <c r="J1" s="86"/>
      <c r="K1" s="56"/>
    </row>
    <row r="2" spans="2:16" ht="32.25" customHeight="1" x14ac:dyDescent="0.25">
      <c r="B2" s="1"/>
      <c r="C2" s="1"/>
      <c r="D2" s="1"/>
      <c r="E2" s="1"/>
      <c r="G2" s="87" t="s">
        <v>108</v>
      </c>
      <c r="H2" s="87"/>
      <c r="I2" s="87"/>
      <c r="J2" s="87"/>
      <c r="K2" s="87"/>
      <c r="L2" s="87"/>
    </row>
    <row r="3" spans="2:16" ht="19.5" customHeight="1" x14ac:dyDescent="0.25">
      <c r="B3" s="1"/>
      <c r="C3" s="1"/>
      <c r="D3" s="1"/>
      <c r="E3" s="1"/>
      <c r="G3" s="87"/>
      <c r="H3" s="87"/>
      <c r="I3" s="87"/>
      <c r="J3" s="87"/>
      <c r="K3" s="87"/>
      <c r="L3" s="87"/>
    </row>
    <row r="4" spans="2:16" ht="35.25" customHeight="1" x14ac:dyDescent="0.25">
      <c r="B4" s="85" t="s">
        <v>101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65"/>
      <c r="N4" s="65"/>
      <c r="O4" s="65"/>
      <c r="P4" s="65"/>
    </row>
    <row r="5" spans="2:16" ht="15.75" customHeight="1" x14ac:dyDescent="0.25">
      <c r="B5" s="91" t="s">
        <v>43</v>
      </c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2:16" ht="15.75" thickBot="1" x14ac:dyDescent="0.3">
      <c r="C6" s="5"/>
      <c r="D6" s="5"/>
      <c r="E6" s="5"/>
      <c r="F6" s="5"/>
      <c r="G6" s="5"/>
      <c r="H6" s="6"/>
      <c r="I6" s="6"/>
      <c r="J6" s="6"/>
      <c r="K6" s="6"/>
      <c r="L6" s="7"/>
    </row>
    <row r="7" spans="2:16" ht="25.5" customHeight="1" x14ac:dyDescent="0.25">
      <c r="B7" s="8" t="s">
        <v>44</v>
      </c>
      <c r="C7" s="94" t="s">
        <v>68</v>
      </c>
      <c r="D7" s="95"/>
      <c r="E7" s="95"/>
      <c r="F7" s="95"/>
      <c r="G7" s="95"/>
      <c r="H7" s="95"/>
      <c r="I7" s="95"/>
      <c r="J7" s="95"/>
      <c r="K7" s="95"/>
      <c r="L7" s="96"/>
    </row>
    <row r="8" spans="2:16" ht="34.5" customHeight="1" x14ac:dyDescent="0.25">
      <c r="B8" s="27" t="s">
        <v>45</v>
      </c>
      <c r="C8" s="97" t="s">
        <v>46</v>
      </c>
      <c r="D8" s="98"/>
      <c r="E8" s="98"/>
      <c r="F8" s="98"/>
      <c r="G8" s="98"/>
      <c r="H8" s="98"/>
      <c r="I8" s="98"/>
      <c r="J8" s="98"/>
      <c r="K8" s="98"/>
      <c r="L8" s="99"/>
    </row>
    <row r="9" spans="2:16" ht="45" customHeight="1" x14ac:dyDescent="0.25">
      <c r="B9" s="27" t="s">
        <v>47</v>
      </c>
      <c r="C9" s="97" t="s">
        <v>79</v>
      </c>
      <c r="D9" s="98"/>
      <c r="E9" s="98"/>
      <c r="F9" s="98"/>
      <c r="G9" s="98"/>
      <c r="H9" s="98"/>
      <c r="I9" s="98"/>
      <c r="J9" s="98"/>
      <c r="K9" s="98"/>
      <c r="L9" s="99"/>
    </row>
    <row r="10" spans="2:16" ht="19.5" customHeight="1" x14ac:dyDescent="0.25">
      <c r="B10" s="92" t="s">
        <v>48</v>
      </c>
      <c r="C10" s="100" t="s">
        <v>72</v>
      </c>
      <c r="D10" s="101"/>
      <c r="E10" s="101"/>
      <c r="F10" s="101"/>
      <c r="G10" s="101"/>
      <c r="H10" s="101"/>
      <c r="I10" s="101"/>
      <c r="J10" s="101"/>
      <c r="K10" s="101"/>
      <c r="L10" s="102"/>
    </row>
    <row r="11" spans="2:16" ht="25.5" customHeight="1" x14ac:dyDescent="0.25">
      <c r="B11" s="93"/>
      <c r="C11" s="103" t="s">
        <v>49</v>
      </c>
      <c r="D11" s="104"/>
      <c r="E11" s="104"/>
      <c r="F11" s="104"/>
      <c r="G11" s="104"/>
      <c r="H11" s="104"/>
      <c r="I11" s="104"/>
      <c r="J11" s="104"/>
      <c r="K11" s="104"/>
      <c r="L11" s="105"/>
    </row>
    <row r="12" spans="2:16" ht="21.75" customHeight="1" x14ac:dyDescent="0.25">
      <c r="B12" s="92" t="s">
        <v>50</v>
      </c>
      <c r="C12" s="100" t="s">
        <v>51</v>
      </c>
      <c r="D12" s="101"/>
      <c r="E12" s="101"/>
      <c r="F12" s="101"/>
      <c r="G12" s="101"/>
      <c r="H12" s="101"/>
      <c r="I12" s="101"/>
      <c r="J12" s="101"/>
      <c r="K12" s="101"/>
      <c r="L12" s="102"/>
    </row>
    <row r="13" spans="2:16" ht="27.75" customHeight="1" x14ac:dyDescent="0.25">
      <c r="B13" s="106"/>
      <c r="C13" s="103" t="s">
        <v>52</v>
      </c>
      <c r="D13" s="104"/>
      <c r="E13" s="104"/>
      <c r="F13" s="104"/>
      <c r="G13" s="104"/>
      <c r="H13" s="104"/>
      <c r="I13" s="104"/>
      <c r="J13" s="104"/>
      <c r="K13" s="104"/>
      <c r="L13" s="105"/>
    </row>
    <row r="14" spans="2:16" ht="31.5" customHeight="1" x14ac:dyDescent="0.25">
      <c r="B14" s="27" t="s">
        <v>53</v>
      </c>
      <c r="C14" s="76" t="s">
        <v>95</v>
      </c>
      <c r="D14" s="77"/>
      <c r="E14" s="77"/>
      <c r="F14" s="77"/>
      <c r="G14" s="77"/>
      <c r="H14" s="77"/>
      <c r="I14" s="77"/>
      <c r="J14" s="77"/>
      <c r="K14" s="77"/>
      <c r="L14" s="78"/>
    </row>
    <row r="15" spans="2:16" ht="26.25" customHeight="1" x14ac:dyDescent="0.25">
      <c r="B15" s="93" t="s">
        <v>54</v>
      </c>
      <c r="C15" s="108" t="s">
        <v>55</v>
      </c>
      <c r="D15" s="79" t="s">
        <v>56</v>
      </c>
      <c r="E15" s="80"/>
      <c r="F15" s="80"/>
      <c r="G15" s="80"/>
      <c r="H15" s="80"/>
      <c r="I15" s="80"/>
      <c r="J15" s="80"/>
      <c r="K15" s="80"/>
      <c r="L15" s="81"/>
    </row>
    <row r="16" spans="2:16" ht="21.75" customHeight="1" x14ac:dyDescent="0.25">
      <c r="B16" s="107"/>
      <c r="C16" s="109"/>
      <c r="D16" s="29" t="s">
        <v>10</v>
      </c>
      <c r="E16" s="29" t="s">
        <v>11</v>
      </c>
      <c r="F16" s="29" t="s">
        <v>12</v>
      </c>
      <c r="G16" s="29" t="s">
        <v>13</v>
      </c>
      <c r="H16" s="29" t="s">
        <v>14</v>
      </c>
      <c r="I16" s="29" t="s">
        <v>73</v>
      </c>
      <c r="J16" s="29" t="s">
        <v>74</v>
      </c>
      <c r="K16" s="58" t="s">
        <v>93</v>
      </c>
      <c r="L16" s="33" t="s">
        <v>16</v>
      </c>
    </row>
    <row r="17" spans="2:12" ht="15.75" customHeight="1" x14ac:dyDescent="0.25">
      <c r="B17" s="107"/>
      <c r="C17" s="9" t="s">
        <v>57</v>
      </c>
      <c r="D17" s="84">
        <f>SUM(D19:D23)</f>
        <v>10678.699999999999</v>
      </c>
      <c r="E17" s="84">
        <f t="shared" ref="E17:H17" si="0">SUM(E19:E23)</f>
        <v>12036.800000000001</v>
      </c>
      <c r="F17" s="84">
        <f t="shared" si="0"/>
        <v>12117.9</v>
      </c>
      <c r="G17" s="84">
        <f t="shared" si="0"/>
        <v>11355.7</v>
      </c>
      <c r="H17" s="84">
        <f t="shared" si="0"/>
        <v>15289.300000000001</v>
      </c>
      <c r="I17" s="83">
        <f>SUM(I19:I23)</f>
        <v>17564.899999999998</v>
      </c>
      <c r="J17" s="83">
        <f>SUM(J19:J23)</f>
        <v>16744.099999999999</v>
      </c>
      <c r="K17" s="83">
        <f>SUM(K19:K23)</f>
        <v>16744.099999999999</v>
      </c>
      <c r="L17" s="82">
        <f>SUM(L19:L23)</f>
        <v>112531.5</v>
      </c>
    </row>
    <row r="18" spans="2:12" ht="16.5" customHeight="1" x14ac:dyDescent="0.25">
      <c r="B18" s="107"/>
      <c r="C18" s="10" t="s">
        <v>58</v>
      </c>
      <c r="D18" s="84"/>
      <c r="E18" s="84"/>
      <c r="F18" s="84"/>
      <c r="G18" s="84"/>
      <c r="H18" s="84"/>
      <c r="I18" s="83"/>
      <c r="J18" s="83"/>
      <c r="K18" s="83"/>
      <c r="L18" s="82"/>
    </row>
    <row r="19" spans="2:12" ht="67.5" customHeight="1" x14ac:dyDescent="0.25">
      <c r="B19" s="107"/>
      <c r="C19" s="11" t="s">
        <v>18</v>
      </c>
      <c r="D19" s="39">
        <f>'Прил2 формирован БУРиРТПН'!I19+'Прил2 формирован БУРиРТПН'!I49</f>
        <v>10678.699999999999</v>
      </c>
      <c r="E19" s="39">
        <f>'Прил2 формирован БУРиРТПН'!J19+'Прил2 формирован БУРиРТПН'!J49</f>
        <v>12036.800000000001</v>
      </c>
      <c r="F19" s="39">
        <f>'Прил2 формирован БУРиРТПН'!K19+'Прил2 формирован БУРиРТПН'!K49</f>
        <v>12117.9</v>
      </c>
      <c r="G19" s="39">
        <f>'Прил2 формирован БУРиРТПН'!L19+'Прил2 формирован БУРиРТПН'!L49</f>
        <v>11355.7</v>
      </c>
      <c r="H19" s="39">
        <f>'Прил2 формирован БУРиРТПН'!M19+'Прил2 формирован БУРиРТПН'!M49</f>
        <v>14653.2</v>
      </c>
      <c r="I19" s="39">
        <f>'Прил2 формирован БУРиРТПН'!N19+'Прил2 формирован БУРиРТПН'!N49</f>
        <v>17564.899999999998</v>
      </c>
      <c r="J19" s="39">
        <f>'Прил2 формирован БУРиРТПН'!O19+'Прил2 формирован БУРиРТПН'!O49</f>
        <v>16744.099999999999</v>
      </c>
      <c r="K19" s="61">
        <f>'Прил2 формирован БУРиРТПН'!P19+'Прил2 формирован БУРиРТПН'!P49</f>
        <v>16744.099999999999</v>
      </c>
      <c r="L19" s="53">
        <f>SUM(D19:K19)</f>
        <v>111895.4</v>
      </c>
    </row>
    <row r="20" spans="2:12" ht="68.25" customHeight="1" x14ac:dyDescent="0.25">
      <c r="B20" s="107"/>
      <c r="C20" s="11" t="s">
        <v>19</v>
      </c>
      <c r="D20" s="39">
        <f>'Прил2 формирован БУРиРТПН'!I20+'Прил2 формирован БУРиРТПН'!I50</f>
        <v>0</v>
      </c>
      <c r="E20" s="39">
        <f>'Прил2 формирован БУРиРТПН'!J20+'Прил2 формирован БУРиРТПН'!J50</f>
        <v>0</v>
      </c>
      <c r="F20" s="39">
        <f>'Прил2 формирован БУРиРТПН'!K20+'Прил2 формирован БУРиРТПН'!K50</f>
        <v>0</v>
      </c>
      <c r="G20" s="39">
        <f>'Прил2 формирован БУРиРТПН'!L20+'Прил2 формирован БУРиРТПН'!L50</f>
        <v>0</v>
      </c>
      <c r="H20" s="39">
        <f>'Прил2 формирован БУРиРТПН'!M20+'Прил2 формирован БУРиРТПН'!M50</f>
        <v>0</v>
      </c>
      <c r="I20" s="64">
        <f>'Прил2 формирован БУРиРТПН'!N20+'Прил2 формирован БУРиРТПН'!N50</f>
        <v>0</v>
      </c>
      <c r="J20" s="39">
        <f>'Прил2 формирован БУРиРТПН'!O20+'Прил2 формирован БУРиРТПН'!O50</f>
        <v>0</v>
      </c>
      <c r="K20" s="61">
        <f>'Прил2 формирован БУРиРТПН'!P20+'Прил2 формирован БУРиРТПН'!P50</f>
        <v>0</v>
      </c>
      <c r="L20" s="53">
        <f t="shared" ref="L20:L22" si="1">SUM(D20:K20)</f>
        <v>0</v>
      </c>
    </row>
    <row r="21" spans="2:12" ht="42.75" customHeight="1" x14ac:dyDescent="0.25">
      <c r="B21" s="107"/>
      <c r="C21" s="11" t="s">
        <v>20</v>
      </c>
      <c r="D21" s="39">
        <f>'Прил2 формирован БУРиРТПН'!I21+'Прил2 формирован БУРиРТПН'!I51</f>
        <v>0</v>
      </c>
      <c r="E21" s="39">
        <f>'Прил2 формирован БУРиРТПН'!J21+'Прил2 формирован БУРиРТПН'!J51</f>
        <v>0</v>
      </c>
      <c r="F21" s="39">
        <f>'Прил2 формирован БУРиРТПН'!K21+'Прил2 формирован БУРиРТПН'!K51</f>
        <v>0</v>
      </c>
      <c r="G21" s="39">
        <f>'Прил2 формирован БУРиРТПН'!L21+'Прил2 формирован БУРиРТПН'!L51</f>
        <v>0</v>
      </c>
      <c r="H21" s="39">
        <f>'Прил2 формирован БУРиРТПН'!M21+'Прил2 формирован БУРиРТПН'!M51</f>
        <v>0</v>
      </c>
      <c r="I21" s="64">
        <f>'Прил2 формирован БУРиРТПН'!N21+'Прил2 формирован БУРиРТПН'!N51</f>
        <v>0</v>
      </c>
      <c r="J21" s="39">
        <f>'Прил2 формирован БУРиРТПН'!O21+'Прил2 формирован БУРиРТПН'!O51</f>
        <v>0</v>
      </c>
      <c r="K21" s="61">
        <f>'Прил2 формирован БУРиРТПН'!P21+'Прил2 формирован БУРиРТПН'!P51</f>
        <v>0</v>
      </c>
      <c r="L21" s="53">
        <f t="shared" si="1"/>
        <v>0</v>
      </c>
    </row>
    <row r="22" spans="2:12" ht="43.5" customHeight="1" x14ac:dyDescent="0.25">
      <c r="B22" s="107"/>
      <c r="C22" s="11" t="s">
        <v>21</v>
      </c>
      <c r="D22" s="39">
        <f>'Прил2 формирован БУРиРТПН'!I22+'Прил2 формирован БУРиРТПН'!I52</f>
        <v>0</v>
      </c>
      <c r="E22" s="39">
        <f>'Прил2 формирован БУРиРТПН'!J22+'Прил2 формирован БУРиРТПН'!J52</f>
        <v>0</v>
      </c>
      <c r="F22" s="39">
        <f>'Прил2 формирован БУРиРТПН'!K22+'Прил2 формирован БУРиРТПН'!K52</f>
        <v>0</v>
      </c>
      <c r="G22" s="39">
        <f>'Прил2 формирован БУРиРТПН'!L22+'Прил2 формирован БУРиРТПН'!L52</f>
        <v>0</v>
      </c>
      <c r="H22" s="39">
        <f>'Прил2 формирован БУРиРТПН'!M22+'Прил2 формирован БУРиРТПН'!M52</f>
        <v>136.1</v>
      </c>
      <c r="I22" s="64">
        <f>'Прил2 формирован БУРиРТПН'!N22+'Прил2 формирован БУРиРТПН'!N52</f>
        <v>0</v>
      </c>
      <c r="J22" s="39">
        <f>'Прил2 формирован БУРиРТПН'!O22+'Прил2 формирован БУРиРТПН'!O52</f>
        <v>0</v>
      </c>
      <c r="K22" s="61">
        <f>'Прил2 формирован БУРиРТПН'!P22+'Прил2 формирован БУРиРТПН'!P52</f>
        <v>0</v>
      </c>
      <c r="L22" s="53">
        <f t="shared" si="1"/>
        <v>136.1</v>
      </c>
    </row>
    <row r="23" spans="2:12" ht="24" customHeight="1" x14ac:dyDescent="0.25">
      <c r="B23" s="107"/>
      <c r="C23" s="11" t="s">
        <v>27</v>
      </c>
      <c r="D23" s="39">
        <f>'Прил2 формирован БУРиРТПН'!I23+'Прил2 формирован БУРиРТПН'!I53</f>
        <v>0</v>
      </c>
      <c r="E23" s="39">
        <f>'Прил2 формирован БУРиРТПН'!J23+'Прил2 формирован БУРиРТПН'!J53</f>
        <v>0</v>
      </c>
      <c r="F23" s="39">
        <f>'Прил2 формирован БУРиРТПН'!K23+'Прил2 формирован БУРиРТПН'!K53</f>
        <v>0</v>
      </c>
      <c r="G23" s="39">
        <f>'Прил2 формирован БУРиРТПН'!L23+'Прил2 формирован БУРиРТПН'!L53</f>
        <v>0</v>
      </c>
      <c r="H23" s="39">
        <f>'Прил2 формирован БУРиРТПН'!M23+'Прил2 формирован БУРиРТПН'!M53</f>
        <v>500</v>
      </c>
      <c r="I23" s="64">
        <f>'Прил2 формирован БУРиРТПН'!N23+'Прил2 формирован БУРиРТПН'!N53</f>
        <v>0</v>
      </c>
      <c r="J23" s="39">
        <f>'Прил2 формирован БУРиРТПН'!O23+'Прил2 формирован БУРиРТПН'!O53</f>
        <v>0</v>
      </c>
      <c r="K23" s="61">
        <f>'Прил2 формирован БУРиРТПН'!P23+'Прил2 формирован БУРиРТПН'!P53</f>
        <v>0</v>
      </c>
      <c r="L23" s="53">
        <f>SUM(D23:K23)</f>
        <v>500</v>
      </c>
    </row>
    <row r="24" spans="2:12" ht="67.5" customHeight="1" thickBot="1" x14ac:dyDescent="0.3">
      <c r="B24" s="12" t="s">
        <v>59</v>
      </c>
      <c r="C24" s="88" t="s">
        <v>60</v>
      </c>
      <c r="D24" s="89"/>
      <c r="E24" s="89"/>
      <c r="F24" s="89"/>
      <c r="G24" s="89"/>
      <c r="H24" s="89"/>
      <c r="I24" s="89"/>
      <c r="J24" s="89"/>
      <c r="K24" s="89"/>
      <c r="L24" s="90"/>
    </row>
  </sheetData>
  <sheetProtection password="C665" sheet="1" objects="1" scenarios="1"/>
  <mergeCells count="27">
    <mergeCell ref="B4:L4"/>
    <mergeCell ref="H1:J1"/>
    <mergeCell ref="G2:L3"/>
    <mergeCell ref="C24:L24"/>
    <mergeCell ref="B5:L5"/>
    <mergeCell ref="B10:B11"/>
    <mergeCell ref="C7:L7"/>
    <mergeCell ref="C8:L8"/>
    <mergeCell ref="C9:L9"/>
    <mergeCell ref="C10:L10"/>
    <mergeCell ref="C11:L11"/>
    <mergeCell ref="C12:L12"/>
    <mergeCell ref="C13:L13"/>
    <mergeCell ref="B12:B13"/>
    <mergeCell ref="B15:B23"/>
    <mergeCell ref="C15:C16"/>
    <mergeCell ref="C14:L14"/>
    <mergeCell ref="D15:L15"/>
    <mergeCell ref="L17:L18"/>
    <mergeCell ref="I17:I18"/>
    <mergeCell ref="J17:J18"/>
    <mergeCell ref="D17:D18"/>
    <mergeCell ref="E17:E18"/>
    <mergeCell ref="F17:F18"/>
    <mergeCell ref="G17:G18"/>
    <mergeCell ref="H17:H18"/>
    <mergeCell ref="K17:K18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workbookViewId="0">
      <selection activeCell="B7" sqref="B7:P7"/>
    </sheetView>
  </sheetViews>
  <sheetFormatPr defaultRowHeight="15" x14ac:dyDescent="0.25"/>
  <cols>
    <col min="1" max="1" width="2.140625" style="4" customWidth="1"/>
    <col min="2" max="2" width="5.140625" style="4" customWidth="1"/>
    <col min="3" max="3" width="14.7109375" style="4" customWidth="1"/>
    <col min="4" max="4" width="10.42578125" style="4" customWidth="1"/>
    <col min="5" max="5" width="9.140625" style="4"/>
    <col min="6" max="6" width="26.5703125" style="4" customWidth="1"/>
    <col min="7" max="7" width="10.140625" style="4" customWidth="1"/>
    <col min="8" max="8" width="14" style="4" customWidth="1"/>
    <col min="9" max="10" width="10" style="4" customWidth="1"/>
    <col min="11" max="11" width="9.85546875" style="4" customWidth="1"/>
    <col min="12" max="13" width="10" style="4" customWidth="1"/>
    <col min="14" max="16" width="10.28515625" style="4" customWidth="1"/>
    <col min="17" max="16384" width="9.140625" style="4"/>
  </cols>
  <sheetData>
    <row r="1" spans="2:16" ht="22.5" customHeight="1" x14ac:dyDescent="0.25">
      <c r="C1" s="1"/>
      <c r="D1" s="1"/>
      <c r="E1" s="1"/>
      <c r="F1" s="1"/>
      <c r="H1" s="2"/>
      <c r="I1" s="2"/>
      <c r="J1" s="3"/>
      <c r="K1" s="86" t="s">
        <v>42</v>
      </c>
      <c r="L1" s="86"/>
      <c r="M1" s="86"/>
      <c r="N1" s="86"/>
      <c r="O1" s="56"/>
    </row>
    <row r="2" spans="2:16" ht="15" customHeight="1" x14ac:dyDescent="0.25">
      <c r="C2" s="1"/>
      <c r="D2" s="1"/>
      <c r="E2" s="1"/>
      <c r="F2" s="1"/>
      <c r="H2" s="2"/>
      <c r="I2" s="110" t="s">
        <v>109</v>
      </c>
      <c r="J2" s="110"/>
      <c r="K2" s="110"/>
      <c r="L2" s="110"/>
      <c r="M2" s="110"/>
      <c r="N2" s="110"/>
      <c r="O2" s="110"/>
      <c r="P2" s="110"/>
    </row>
    <row r="3" spans="2:16" ht="24" customHeight="1" x14ac:dyDescent="0.25">
      <c r="C3" s="1"/>
      <c r="D3" s="1"/>
      <c r="E3" s="1"/>
      <c r="F3" s="1"/>
      <c r="G3" s="35"/>
      <c r="H3" s="2"/>
      <c r="I3" s="110"/>
      <c r="J3" s="110"/>
      <c r="K3" s="110"/>
      <c r="L3" s="110"/>
      <c r="M3" s="110"/>
      <c r="N3" s="110"/>
      <c r="O3" s="110"/>
      <c r="P3" s="110"/>
    </row>
    <row r="4" spans="2:16" ht="29.25" customHeight="1" x14ac:dyDescent="0.25">
      <c r="B4" s="85" t="s">
        <v>102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2:16" ht="24.75" customHeight="1" x14ac:dyDescent="0.25">
      <c r="B5" s="91" t="s">
        <v>29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2:16" ht="15.75" x14ac:dyDescent="0.25">
      <c r="B6" s="124" t="s">
        <v>41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</row>
    <row r="7" spans="2:16" x14ac:dyDescent="0.25">
      <c r="B7" s="80" t="s">
        <v>30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2:16" ht="7.5" customHeight="1" thickBot="1" x14ac:dyDescent="0.3">
      <c r="C8" s="13"/>
      <c r="D8" s="14"/>
      <c r="E8" s="14"/>
      <c r="F8" s="14"/>
      <c r="I8" s="14"/>
      <c r="J8" s="14"/>
      <c r="K8" s="15"/>
      <c r="L8" s="14"/>
      <c r="M8" s="14"/>
      <c r="N8" s="14"/>
      <c r="O8" s="14"/>
      <c r="P8" s="14"/>
    </row>
    <row r="9" spans="2:16" ht="15" customHeight="1" x14ac:dyDescent="0.25">
      <c r="B9" s="111" t="s">
        <v>26</v>
      </c>
      <c r="C9" s="114" t="s">
        <v>31</v>
      </c>
      <c r="D9" s="118" t="s">
        <v>32</v>
      </c>
      <c r="E9" s="119"/>
      <c r="F9" s="117" t="s">
        <v>33</v>
      </c>
      <c r="G9" s="117" t="s">
        <v>34</v>
      </c>
      <c r="H9" s="117" t="s">
        <v>35</v>
      </c>
      <c r="I9" s="118" t="s">
        <v>36</v>
      </c>
      <c r="J9" s="125"/>
      <c r="K9" s="125"/>
      <c r="L9" s="125"/>
      <c r="M9" s="125"/>
      <c r="N9" s="125"/>
      <c r="O9" s="125"/>
      <c r="P9" s="126"/>
    </row>
    <row r="10" spans="2:16" x14ac:dyDescent="0.25">
      <c r="B10" s="112"/>
      <c r="C10" s="115"/>
      <c r="D10" s="120"/>
      <c r="E10" s="121"/>
      <c r="F10" s="108"/>
      <c r="G10" s="108"/>
      <c r="H10" s="108"/>
      <c r="I10" s="120"/>
      <c r="J10" s="127"/>
      <c r="K10" s="127"/>
      <c r="L10" s="127"/>
      <c r="M10" s="127"/>
      <c r="N10" s="127"/>
      <c r="O10" s="127"/>
      <c r="P10" s="128"/>
    </row>
    <row r="11" spans="2:16" x14ac:dyDescent="0.25">
      <c r="B11" s="112"/>
      <c r="C11" s="115"/>
      <c r="D11" s="120"/>
      <c r="E11" s="121"/>
      <c r="F11" s="108"/>
      <c r="G11" s="108"/>
      <c r="H11" s="108"/>
      <c r="I11" s="120"/>
      <c r="J11" s="127"/>
      <c r="K11" s="127"/>
      <c r="L11" s="127"/>
      <c r="M11" s="127"/>
      <c r="N11" s="127"/>
      <c r="O11" s="127"/>
      <c r="P11" s="128"/>
    </row>
    <row r="12" spans="2:16" x14ac:dyDescent="0.25">
      <c r="B12" s="112"/>
      <c r="C12" s="115"/>
      <c r="D12" s="122"/>
      <c r="E12" s="123"/>
      <c r="F12" s="108"/>
      <c r="G12" s="108"/>
      <c r="H12" s="108"/>
      <c r="I12" s="122"/>
      <c r="J12" s="129"/>
      <c r="K12" s="129"/>
      <c r="L12" s="129"/>
      <c r="M12" s="129"/>
      <c r="N12" s="129"/>
      <c r="O12" s="129"/>
      <c r="P12" s="130"/>
    </row>
    <row r="13" spans="2:16" x14ac:dyDescent="0.25">
      <c r="B13" s="112"/>
      <c r="C13" s="115"/>
      <c r="D13" s="131" t="s">
        <v>78</v>
      </c>
      <c r="E13" s="131" t="s">
        <v>37</v>
      </c>
      <c r="F13" s="108"/>
      <c r="G13" s="108"/>
      <c r="H13" s="108"/>
      <c r="I13" s="131" t="s">
        <v>10</v>
      </c>
      <c r="J13" s="131" t="s">
        <v>11</v>
      </c>
      <c r="K13" s="131" t="s">
        <v>12</v>
      </c>
      <c r="L13" s="131" t="s">
        <v>13</v>
      </c>
      <c r="M13" s="79" t="s">
        <v>14</v>
      </c>
      <c r="N13" s="131" t="s">
        <v>73</v>
      </c>
      <c r="O13" s="80" t="s">
        <v>74</v>
      </c>
      <c r="P13" s="133" t="s">
        <v>93</v>
      </c>
    </row>
    <row r="14" spans="2:16" x14ac:dyDescent="0.25">
      <c r="B14" s="112"/>
      <c r="C14" s="115"/>
      <c r="D14" s="132"/>
      <c r="E14" s="132"/>
      <c r="F14" s="108"/>
      <c r="G14" s="108"/>
      <c r="H14" s="108"/>
      <c r="I14" s="132"/>
      <c r="J14" s="132"/>
      <c r="K14" s="132"/>
      <c r="L14" s="132"/>
      <c r="M14" s="120"/>
      <c r="N14" s="132"/>
      <c r="O14" s="127"/>
      <c r="P14" s="134"/>
    </row>
    <row r="15" spans="2:16" x14ac:dyDescent="0.25">
      <c r="B15" s="112"/>
      <c r="C15" s="115"/>
      <c r="D15" s="132"/>
      <c r="E15" s="132"/>
      <c r="F15" s="108"/>
      <c r="G15" s="108"/>
      <c r="H15" s="108"/>
      <c r="I15" s="132"/>
      <c r="J15" s="132"/>
      <c r="K15" s="132"/>
      <c r="L15" s="132"/>
      <c r="M15" s="120"/>
      <c r="N15" s="132"/>
      <c r="O15" s="127"/>
      <c r="P15" s="134"/>
    </row>
    <row r="16" spans="2:16" x14ac:dyDescent="0.25">
      <c r="B16" s="112"/>
      <c r="C16" s="115"/>
      <c r="D16" s="132"/>
      <c r="E16" s="132"/>
      <c r="F16" s="108"/>
      <c r="G16" s="108"/>
      <c r="H16" s="108"/>
      <c r="I16" s="132"/>
      <c r="J16" s="132"/>
      <c r="K16" s="132"/>
      <c r="L16" s="132"/>
      <c r="M16" s="120"/>
      <c r="N16" s="132"/>
      <c r="O16" s="127"/>
      <c r="P16" s="134"/>
    </row>
    <row r="17" spans="2:16" ht="15.75" customHeight="1" x14ac:dyDescent="0.25">
      <c r="B17" s="113"/>
      <c r="C17" s="116"/>
      <c r="D17" s="108"/>
      <c r="E17" s="108"/>
      <c r="F17" s="109"/>
      <c r="G17" s="109"/>
      <c r="H17" s="109"/>
      <c r="I17" s="108"/>
      <c r="J17" s="108"/>
      <c r="K17" s="108"/>
      <c r="L17" s="108"/>
      <c r="M17" s="122"/>
      <c r="N17" s="108"/>
      <c r="O17" s="129"/>
      <c r="P17" s="135"/>
    </row>
    <row r="18" spans="2:16" x14ac:dyDescent="0.25">
      <c r="B18" s="30">
        <v>1</v>
      </c>
      <c r="C18" s="32">
        <v>2</v>
      </c>
      <c r="D18" s="29">
        <v>3</v>
      </c>
      <c r="E18" s="29">
        <v>4</v>
      </c>
      <c r="F18" s="29">
        <v>5</v>
      </c>
      <c r="G18" s="29">
        <v>6</v>
      </c>
      <c r="H18" s="29">
        <v>7</v>
      </c>
      <c r="I18" s="29">
        <v>8</v>
      </c>
      <c r="J18" s="29">
        <v>9</v>
      </c>
      <c r="K18" s="29">
        <v>10</v>
      </c>
      <c r="L18" s="29">
        <v>11</v>
      </c>
      <c r="M18" s="47">
        <v>12</v>
      </c>
      <c r="N18" s="29">
        <v>13</v>
      </c>
      <c r="O18" s="59">
        <v>14</v>
      </c>
      <c r="P18" s="63">
        <v>15</v>
      </c>
    </row>
    <row r="19" spans="2:16" ht="39" customHeight="1" x14ac:dyDescent="0.25">
      <c r="B19" s="136" t="s">
        <v>15</v>
      </c>
      <c r="C19" s="140" t="s">
        <v>80</v>
      </c>
      <c r="D19" s="146">
        <f>'Прил2 формирован БУРиРТПН'!H19</f>
        <v>111600.5</v>
      </c>
      <c r="E19" s="146">
        <f>'Прил2 формирован БУРиРТПН'!H20+'Прил2 формирован БУРиРТПН'!H21+'Прил2 формирован БУРиРТПН'!H22+'Прил2 формирован БУРиРТПН'!H23</f>
        <v>636.1</v>
      </c>
      <c r="F19" s="48" t="s">
        <v>85</v>
      </c>
      <c r="G19" s="29" t="s">
        <v>38</v>
      </c>
      <c r="H19" s="29">
        <v>23</v>
      </c>
      <c r="I19" s="29">
        <v>23</v>
      </c>
      <c r="J19" s="29">
        <v>23</v>
      </c>
      <c r="K19" s="29">
        <v>23</v>
      </c>
      <c r="L19" s="29">
        <v>23</v>
      </c>
      <c r="M19" s="47">
        <v>23</v>
      </c>
      <c r="N19" s="29">
        <v>23</v>
      </c>
      <c r="O19" s="59">
        <v>23</v>
      </c>
      <c r="P19" s="63">
        <v>23</v>
      </c>
    </row>
    <row r="20" spans="2:16" ht="45" customHeight="1" x14ac:dyDescent="0.25">
      <c r="B20" s="142"/>
      <c r="C20" s="144"/>
      <c r="D20" s="147"/>
      <c r="E20" s="147"/>
      <c r="F20" s="48" t="s">
        <v>86</v>
      </c>
      <c r="G20" s="29" t="s">
        <v>39</v>
      </c>
      <c r="H20" s="29">
        <v>560</v>
      </c>
      <c r="I20" s="29">
        <v>560</v>
      </c>
      <c r="J20" s="29">
        <v>560</v>
      </c>
      <c r="K20" s="29">
        <v>560</v>
      </c>
      <c r="L20" s="29">
        <v>560</v>
      </c>
      <c r="M20" s="47">
        <v>560</v>
      </c>
      <c r="N20" s="29">
        <v>560</v>
      </c>
      <c r="O20" s="59">
        <v>560</v>
      </c>
      <c r="P20" s="63">
        <v>560</v>
      </c>
    </row>
    <row r="21" spans="2:16" ht="81" customHeight="1" x14ac:dyDescent="0.25">
      <c r="B21" s="142"/>
      <c r="C21" s="144"/>
      <c r="D21" s="147"/>
      <c r="E21" s="147"/>
      <c r="F21" s="49" t="s">
        <v>87</v>
      </c>
      <c r="G21" s="29" t="s">
        <v>40</v>
      </c>
      <c r="H21" s="66">
        <v>0</v>
      </c>
      <c r="I21" s="66" t="s">
        <v>64</v>
      </c>
      <c r="J21" s="66" t="s">
        <v>64</v>
      </c>
      <c r="K21" s="66">
        <v>100</v>
      </c>
      <c r="L21" s="66" t="s">
        <v>64</v>
      </c>
      <c r="M21" s="67">
        <v>100</v>
      </c>
      <c r="N21" s="66" t="s">
        <v>64</v>
      </c>
      <c r="O21" s="68" t="s">
        <v>64</v>
      </c>
      <c r="P21" s="71" t="s">
        <v>64</v>
      </c>
    </row>
    <row r="22" spans="2:16" ht="43.5" customHeight="1" x14ac:dyDescent="0.25">
      <c r="B22" s="142"/>
      <c r="C22" s="144"/>
      <c r="D22" s="147"/>
      <c r="E22" s="147"/>
      <c r="F22" s="48" t="s">
        <v>88</v>
      </c>
      <c r="G22" s="29" t="s">
        <v>40</v>
      </c>
      <c r="H22" s="66">
        <v>0</v>
      </c>
      <c r="I22" s="66" t="s">
        <v>64</v>
      </c>
      <c r="J22" s="66" t="s">
        <v>64</v>
      </c>
      <c r="K22" s="66">
        <v>87.9</v>
      </c>
      <c r="L22" s="66" t="s">
        <v>64</v>
      </c>
      <c r="M22" s="67">
        <v>0.1</v>
      </c>
      <c r="N22" s="66">
        <v>0.3</v>
      </c>
      <c r="O22" s="68" t="s">
        <v>64</v>
      </c>
      <c r="P22" s="71" t="s">
        <v>64</v>
      </c>
    </row>
    <row r="23" spans="2:16" ht="43.5" customHeight="1" x14ac:dyDescent="0.25">
      <c r="B23" s="143"/>
      <c r="C23" s="145"/>
      <c r="D23" s="148"/>
      <c r="E23" s="148"/>
      <c r="F23" s="50" t="s">
        <v>100</v>
      </c>
      <c r="G23" s="57" t="s">
        <v>38</v>
      </c>
      <c r="H23" s="66">
        <v>0</v>
      </c>
      <c r="I23" s="66" t="s">
        <v>64</v>
      </c>
      <c r="J23" s="66" t="s">
        <v>64</v>
      </c>
      <c r="K23" s="66" t="s">
        <v>64</v>
      </c>
      <c r="L23" s="66" t="s">
        <v>64</v>
      </c>
      <c r="M23" s="66" t="s">
        <v>64</v>
      </c>
      <c r="N23" s="66">
        <v>1</v>
      </c>
      <c r="O23" s="68" t="s">
        <v>64</v>
      </c>
      <c r="P23" s="71" t="s">
        <v>64</v>
      </c>
    </row>
    <row r="24" spans="2:16" ht="32.25" customHeight="1" x14ac:dyDescent="0.25">
      <c r="B24" s="136" t="s">
        <v>24</v>
      </c>
      <c r="C24" s="140" t="s">
        <v>89</v>
      </c>
      <c r="D24" s="138">
        <f>'Прил2 формирован БУРиРТПН'!H49</f>
        <v>294.89999999999998</v>
      </c>
      <c r="E24" s="138">
        <f>'Прил2 формирован БУРиРТПН'!H50+'Прил2 формирован БУРиРТПН'!H51+'Прил2 формирован БУРиРТПН'!H52+'Прил2 формирован БУРиРТПН'!H53</f>
        <v>0</v>
      </c>
      <c r="F24" s="50" t="s">
        <v>90</v>
      </c>
      <c r="G24" s="28" t="s">
        <v>39</v>
      </c>
      <c r="H24" s="66">
        <v>40</v>
      </c>
      <c r="I24" s="66">
        <v>40</v>
      </c>
      <c r="J24" s="66">
        <v>13</v>
      </c>
      <c r="K24" s="66" t="s">
        <v>64</v>
      </c>
      <c r="L24" s="66" t="s">
        <v>64</v>
      </c>
      <c r="M24" s="67" t="s">
        <v>64</v>
      </c>
      <c r="N24" s="66" t="s">
        <v>64</v>
      </c>
      <c r="O24" s="68" t="s">
        <v>64</v>
      </c>
      <c r="P24" s="71" t="s">
        <v>64</v>
      </c>
    </row>
    <row r="25" spans="2:16" ht="72" customHeight="1" thickBot="1" x14ac:dyDescent="0.3">
      <c r="B25" s="137"/>
      <c r="C25" s="141"/>
      <c r="D25" s="139"/>
      <c r="E25" s="139"/>
      <c r="F25" s="51" t="s">
        <v>91</v>
      </c>
      <c r="G25" s="52" t="s">
        <v>40</v>
      </c>
      <c r="H25" s="44">
        <v>100</v>
      </c>
      <c r="I25" s="44">
        <v>100</v>
      </c>
      <c r="J25" s="44">
        <v>100</v>
      </c>
      <c r="K25" s="44" t="s">
        <v>64</v>
      </c>
      <c r="L25" s="44" t="s">
        <v>64</v>
      </c>
      <c r="M25" s="73" t="s">
        <v>64</v>
      </c>
      <c r="N25" s="44" t="s">
        <v>64</v>
      </c>
      <c r="O25" s="74" t="s">
        <v>64</v>
      </c>
      <c r="P25" s="75" t="s">
        <v>64</v>
      </c>
    </row>
  </sheetData>
  <sheetProtection password="C665" sheet="1" objects="1" scenarios="1"/>
  <mergeCells count="31">
    <mergeCell ref="B4:P4"/>
    <mergeCell ref="P13:P17"/>
    <mergeCell ref="L13:L17"/>
    <mergeCell ref="B24:B25"/>
    <mergeCell ref="D24:D25"/>
    <mergeCell ref="E24:E25"/>
    <mergeCell ref="C24:C25"/>
    <mergeCell ref="B19:B23"/>
    <mergeCell ref="C19:C23"/>
    <mergeCell ref="D19:D23"/>
    <mergeCell ref="E19:E23"/>
    <mergeCell ref="M13:M17"/>
    <mergeCell ref="N13:N17"/>
    <mergeCell ref="D13:D17"/>
    <mergeCell ref="E13:E17"/>
    <mergeCell ref="K1:N1"/>
    <mergeCell ref="I2:P3"/>
    <mergeCell ref="B9:B17"/>
    <mergeCell ref="C9:C17"/>
    <mergeCell ref="F9:F17"/>
    <mergeCell ref="G9:G17"/>
    <mergeCell ref="H9:H17"/>
    <mergeCell ref="D9:E12"/>
    <mergeCell ref="B6:P6"/>
    <mergeCell ref="B7:P7"/>
    <mergeCell ref="B5:P5"/>
    <mergeCell ref="I9:P12"/>
    <mergeCell ref="O13:O17"/>
    <mergeCell ref="K13:K17"/>
    <mergeCell ref="J13:J17"/>
    <mergeCell ref="I13:I17"/>
  </mergeCells>
  <printOptions horizontalCentered="1"/>
  <pageMargins left="0.23622047244094491" right="0.23622047244094491" top="0" bottom="0" header="0.31496062992125984" footer="0.31496062992125984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61"/>
  <sheetViews>
    <sheetView tabSelected="1" workbookViewId="0">
      <selection activeCell="M5" sqref="M5"/>
    </sheetView>
  </sheetViews>
  <sheetFormatPr defaultRowHeight="15" x14ac:dyDescent="0.25"/>
  <cols>
    <col min="1" max="1" width="2.140625" style="4" customWidth="1"/>
    <col min="2" max="2" width="5.7109375" style="4" customWidth="1"/>
    <col min="3" max="3" width="14.28515625" style="4" customWidth="1"/>
    <col min="4" max="4" width="9.140625" style="4"/>
    <col min="5" max="5" width="7.7109375" style="4" customWidth="1"/>
    <col min="6" max="6" width="12.140625" style="4" customWidth="1"/>
    <col min="7" max="7" width="10.28515625" style="4" customWidth="1"/>
    <col min="8" max="10" width="9.140625" style="4"/>
    <col min="11" max="11" width="9.140625" style="25"/>
    <col min="12" max="16" width="9.140625" style="4"/>
    <col min="17" max="17" width="13.140625" style="4" customWidth="1"/>
    <col min="18" max="18" width="13.85546875" style="4" customWidth="1"/>
    <col min="19" max="19" width="9.140625" style="4"/>
    <col min="20" max="20" width="11.140625" style="4" hidden="1" customWidth="1"/>
    <col min="21" max="21" width="13.85546875" style="4" hidden="1" customWidth="1"/>
    <col min="22" max="22" width="13.42578125" style="4" hidden="1" customWidth="1"/>
    <col min="23" max="23" width="12.28515625" style="4" hidden="1" customWidth="1"/>
    <col min="24" max="24" width="11.5703125" style="4" hidden="1" customWidth="1"/>
    <col min="25" max="26" width="0" style="4" hidden="1" customWidth="1"/>
    <col min="27" max="16384" width="9.140625" style="4"/>
  </cols>
  <sheetData>
    <row r="1" spans="2:18" ht="22.5" customHeight="1" x14ac:dyDescent="0.25">
      <c r="C1" s="1"/>
      <c r="D1" s="1"/>
      <c r="E1" s="1"/>
      <c r="F1" s="1"/>
      <c r="H1" s="2"/>
      <c r="I1" s="2"/>
      <c r="J1" s="3"/>
      <c r="K1" s="86" t="s">
        <v>61</v>
      </c>
      <c r="L1" s="86"/>
      <c r="M1" s="86"/>
      <c r="N1" s="86"/>
    </row>
    <row r="2" spans="2:18" ht="15" customHeight="1" x14ac:dyDescent="0.25">
      <c r="C2" s="1"/>
      <c r="D2" s="1"/>
      <c r="E2" s="1"/>
      <c r="F2" s="1"/>
      <c r="H2" s="2"/>
      <c r="J2" s="2"/>
      <c r="K2" s="110" t="s">
        <v>110</v>
      </c>
      <c r="L2" s="110"/>
      <c r="M2" s="110"/>
      <c r="N2" s="110"/>
      <c r="O2" s="110"/>
      <c r="P2" s="110"/>
      <c r="Q2" s="110"/>
      <c r="R2" s="110"/>
    </row>
    <row r="3" spans="2:18" ht="24" customHeight="1" x14ac:dyDescent="0.25">
      <c r="C3" s="1"/>
      <c r="D3" s="1"/>
      <c r="E3" s="1"/>
      <c r="F3" s="1"/>
      <c r="G3" s="35"/>
      <c r="H3" s="2"/>
      <c r="I3" s="2"/>
      <c r="J3" s="2"/>
      <c r="K3" s="110"/>
      <c r="L3" s="110"/>
      <c r="M3" s="110"/>
      <c r="N3" s="110"/>
      <c r="O3" s="110"/>
      <c r="P3" s="110"/>
      <c r="Q3" s="110"/>
      <c r="R3" s="110"/>
    </row>
    <row r="4" spans="2:18" ht="27" customHeight="1" x14ac:dyDescent="0.25">
      <c r="B4" s="171" t="s">
        <v>103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</row>
    <row r="5" spans="2:18" ht="13.5" customHeight="1" x14ac:dyDescent="0.25">
      <c r="B5" s="16"/>
      <c r="C5" s="16"/>
      <c r="D5" s="16"/>
      <c r="E5" s="17"/>
      <c r="F5" s="17"/>
      <c r="G5" s="16"/>
      <c r="H5" s="16"/>
      <c r="I5" s="16"/>
      <c r="J5" s="16"/>
      <c r="K5" s="18"/>
      <c r="L5" s="16"/>
      <c r="M5" s="16"/>
      <c r="N5" s="16"/>
      <c r="O5" s="16"/>
      <c r="P5" s="16"/>
      <c r="Q5" s="16"/>
      <c r="R5" s="16"/>
    </row>
    <row r="6" spans="2:18" ht="15.75" customHeight="1" x14ac:dyDescent="0.25">
      <c r="B6" s="91" t="s">
        <v>0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2:18" ht="15.75" x14ac:dyDescent="0.25">
      <c r="B7" s="124" t="s">
        <v>1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</row>
    <row r="8" spans="2:18" ht="15" customHeight="1" x14ac:dyDescent="0.25">
      <c r="B8" s="127" t="s">
        <v>2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</row>
    <row r="9" spans="2:18" ht="15.75" customHeight="1" thickBot="1" x14ac:dyDescent="0.3">
      <c r="B9" s="34"/>
      <c r="C9" s="34"/>
      <c r="D9" s="34"/>
      <c r="E9" s="34"/>
      <c r="F9" s="34"/>
      <c r="G9" s="34"/>
      <c r="H9" s="34"/>
      <c r="I9" s="34"/>
      <c r="J9" s="34"/>
      <c r="K9" s="19"/>
      <c r="L9" s="34"/>
      <c r="M9" s="34"/>
      <c r="N9" s="34"/>
      <c r="O9" s="34"/>
      <c r="P9" s="34"/>
      <c r="Q9" s="34"/>
      <c r="R9" s="34"/>
    </row>
    <row r="10" spans="2:18" ht="18.75" customHeight="1" x14ac:dyDescent="0.25">
      <c r="B10" s="114" t="s">
        <v>26</v>
      </c>
      <c r="C10" s="117" t="s">
        <v>3</v>
      </c>
      <c r="D10" s="117" t="s">
        <v>4</v>
      </c>
      <c r="E10" s="117"/>
      <c r="F10" s="117" t="s">
        <v>5</v>
      </c>
      <c r="G10" s="117" t="s">
        <v>67</v>
      </c>
      <c r="H10" s="117" t="s">
        <v>6</v>
      </c>
      <c r="I10" s="118" t="s">
        <v>7</v>
      </c>
      <c r="J10" s="125"/>
      <c r="K10" s="125"/>
      <c r="L10" s="125"/>
      <c r="M10" s="125"/>
      <c r="N10" s="125"/>
      <c r="O10" s="125"/>
      <c r="P10" s="119"/>
      <c r="Q10" s="117" t="s">
        <v>8</v>
      </c>
      <c r="R10" s="172" t="s">
        <v>9</v>
      </c>
    </row>
    <row r="11" spans="2:18" x14ac:dyDescent="0.25">
      <c r="B11" s="116"/>
      <c r="C11" s="109"/>
      <c r="D11" s="109"/>
      <c r="E11" s="109"/>
      <c r="F11" s="109"/>
      <c r="G11" s="109"/>
      <c r="H11" s="109"/>
      <c r="I11" s="120"/>
      <c r="J11" s="127"/>
      <c r="K11" s="127"/>
      <c r="L11" s="127"/>
      <c r="M11" s="127"/>
      <c r="N11" s="127"/>
      <c r="O11" s="127"/>
      <c r="P11" s="121"/>
      <c r="Q11" s="109"/>
      <c r="R11" s="173"/>
    </row>
    <row r="12" spans="2:18" x14ac:dyDescent="0.25">
      <c r="B12" s="116"/>
      <c r="C12" s="109"/>
      <c r="D12" s="109"/>
      <c r="E12" s="109"/>
      <c r="F12" s="109"/>
      <c r="G12" s="109"/>
      <c r="H12" s="109"/>
      <c r="I12" s="120"/>
      <c r="J12" s="127"/>
      <c r="K12" s="127"/>
      <c r="L12" s="127"/>
      <c r="M12" s="127"/>
      <c r="N12" s="127"/>
      <c r="O12" s="127"/>
      <c r="P12" s="121"/>
      <c r="Q12" s="109"/>
      <c r="R12" s="173"/>
    </row>
    <row r="13" spans="2:18" x14ac:dyDescent="0.25">
      <c r="B13" s="116"/>
      <c r="C13" s="109"/>
      <c r="D13" s="109"/>
      <c r="E13" s="109"/>
      <c r="F13" s="109"/>
      <c r="G13" s="109"/>
      <c r="H13" s="109"/>
      <c r="I13" s="120"/>
      <c r="J13" s="127"/>
      <c r="K13" s="127"/>
      <c r="L13" s="127"/>
      <c r="M13" s="127"/>
      <c r="N13" s="127"/>
      <c r="O13" s="127"/>
      <c r="P13" s="121"/>
      <c r="Q13" s="109"/>
      <c r="R13" s="173"/>
    </row>
    <row r="14" spans="2:18" x14ac:dyDescent="0.25">
      <c r="B14" s="116"/>
      <c r="C14" s="109"/>
      <c r="D14" s="109"/>
      <c r="E14" s="109"/>
      <c r="F14" s="109"/>
      <c r="G14" s="109"/>
      <c r="H14" s="109"/>
      <c r="I14" s="120"/>
      <c r="J14" s="127"/>
      <c r="K14" s="127"/>
      <c r="L14" s="127"/>
      <c r="M14" s="127"/>
      <c r="N14" s="127"/>
      <c r="O14" s="127"/>
      <c r="P14" s="121"/>
      <c r="Q14" s="109"/>
      <c r="R14" s="173"/>
    </row>
    <row r="15" spans="2:18" x14ac:dyDescent="0.25">
      <c r="B15" s="116"/>
      <c r="C15" s="109"/>
      <c r="D15" s="109"/>
      <c r="E15" s="109"/>
      <c r="F15" s="109"/>
      <c r="G15" s="109"/>
      <c r="H15" s="109"/>
      <c r="I15" s="122"/>
      <c r="J15" s="129"/>
      <c r="K15" s="129"/>
      <c r="L15" s="129"/>
      <c r="M15" s="129"/>
      <c r="N15" s="129"/>
      <c r="O15" s="129"/>
      <c r="P15" s="123"/>
      <c r="Q15" s="109"/>
      <c r="R15" s="173"/>
    </row>
    <row r="16" spans="2:18" ht="19.5" customHeight="1" x14ac:dyDescent="0.25">
      <c r="B16" s="116"/>
      <c r="C16" s="109"/>
      <c r="D16" s="109"/>
      <c r="E16" s="109"/>
      <c r="F16" s="109"/>
      <c r="G16" s="109"/>
      <c r="H16" s="109"/>
      <c r="I16" s="29" t="s">
        <v>10</v>
      </c>
      <c r="J16" s="29" t="s">
        <v>11</v>
      </c>
      <c r="K16" s="20" t="s">
        <v>12</v>
      </c>
      <c r="L16" s="29" t="s">
        <v>13</v>
      </c>
      <c r="M16" s="29" t="s">
        <v>14</v>
      </c>
      <c r="N16" s="29" t="s">
        <v>73</v>
      </c>
      <c r="O16" s="29" t="s">
        <v>74</v>
      </c>
      <c r="P16" s="58" t="s">
        <v>93</v>
      </c>
      <c r="Q16" s="109"/>
      <c r="R16" s="173"/>
    </row>
    <row r="17" spans="2:25" x14ac:dyDescent="0.25">
      <c r="B17" s="21">
        <v>1</v>
      </c>
      <c r="C17" s="31">
        <v>2</v>
      </c>
      <c r="D17" s="131">
        <v>3</v>
      </c>
      <c r="E17" s="131"/>
      <c r="F17" s="31">
        <v>4</v>
      </c>
      <c r="G17" s="31">
        <v>5</v>
      </c>
      <c r="H17" s="31">
        <v>6</v>
      </c>
      <c r="I17" s="31">
        <v>7</v>
      </c>
      <c r="J17" s="31">
        <v>8</v>
      </c>
      <c r="K17" s="22">
        <v>9</v>
      </c>
      <c r="L17" s="31">
        <v>10</v>
      </c>
      <c r="M17" s="31">
        <v>11</v>
      </c>
      <c r="N17" s="31">
        <v>12</v>
      </c>
      <c r="O17" s="31">
        <v>13</v>
      </c>
      <c r="P17" s="60">
        <v>14</v>
      </c>
      <c r="Q17" s="31">
        <v>15</v>
      </c>
      <c r="R17" s="23">
        <v>16</v>
      </c>
    </row>
    <row r="18" spans="2:25" ht="31.5" customHeight="1" x14ac:dyDescent="0.25">
      <c r="B18" s="154" t="s">
        <v>15</v>
      </c>
      <c r="C18" s="165" t="s">
        <v>80</v>
      </c>
      <c r="D18" s="97" t="s">
        <v>16</v>
      </c>
      <c r="E18" s="152"/>
      <c r="F18" s="29" t="s">
        <v>77</v>
      </c>
      <c r="G18" s="36">
        <f>SUM(G19:G23)</f>
        <v>11275.2</v>
      </c>
      <c r="H18" s="37">
        <f>SUM(H19:H23)</f>
        <v>112236.6</v>
      </c>
      <c r="I18" s="37">
        <f t="shared" ref="I18" si="0">SUM(I19:I23)</f>
        <v>10530.4</v>
      </c>
      <c r="J18" s="37">
        <f>SUM(J19:J23)</f>
        <v>11890.2</v>
      </c>
      <c r="K18" s="38">
        <f t="shared" ref="K18" si="1">SUM(K19:K23)</f>
        <v>12117.9</v>
      </c>
      <c r="L18" s="37">
        <f t="shared" ref="L18" si="2">SUM(L19:L23)</f>
        <v>11355.7</v>
      </c>
      <c r="M18" s="37">
        <f t="shared" ref="M18" si="3">SUM(M19:M23)</f>
        <v>15289.300000000001</v>
      </c>
      <c r="N18" s="37">
        <f>SUM(N19:N23)</f>
        <v>17564.899999999998</v>
      </c>
      <c r="O18" s="37">
        <f>SUM(O19:O23)</f>
        <v>16744.099999999999</v>
      </c>
      <c r="P18" s="55">
        <f>SUM(P19:P23)</f>
        <v>16744.099999999999</v>
      </c>
      <c r="Q18" s="150" t="s">
        <v>17</v>
      </c>
      <c r="R18" s="151" t="s">
        <v>75</v>
      </c>
    </row>
    <row r="19" spans="2:25" ht="75" customHeight="1" x14ac:dyDescent="0.25">
      <c r="B19" s="154"/>
      <c r="C19" s="165"/>
      <c r="D19" s="149" t="s">
        <v>18</v>
      </c>
      <c r="E19" s="149"/>
      <c r="F19" s="29" t="s">
        <v>77</v>
      </c>
      <c r="G19" s="39">
        <f>G25+G31+G37+G43</f>
        <v>11275.2</v>
      </c>
      <c r="H19" s="37">
        <f>SUM(I19:P19)</f>
        <v>111600.5</v>
      </c>
      <c r="I19" s="70">
        <f>I25+I31+I37+I43</f>
        <v>10530.4</v>
      </c>
      <c r="J19" s="70">
        <f t="shared" ref="J19:O19" si="4">J25+J31+J37+J43</f>
        <v>11890.2</v>
      </c>
      <c r="K19" s="70">
        <f t="shared" si="4"/>
        <v>12117.9</v>
      </c>
      <c r="L19" s="70">
        <f t="shared" si="4"/>
        <v>11355.7</v>
      </c>
      <c r="M19" s="70">
        <f t="shared" si="4"/>
        <v>14653.2</v>
      </c>
      <c r="N19" s="70">
        <f t="shared" si="4"/>
        <v>17564.899999999998</v>
      </c>
      <c r="O19" s="70">
        <f t="shared" si="4"/>
        <v>16744.099999999999</v>
      </c>
      <c r="P19" s="70">
        <f>P25+P31+P37+P43</f>
        <v>16744.099999999999</v>
      </c>
      <c r="Q19" s="150"/>
      <c r="R19" s="151"/>
      <c r="T19" s="26">
        <f>I19+I49</f>
        <v>10678.699999999999</v>
      </c>
      <c r="U19" s="26">
        <f>J19+J49</f>
        <v>12036.800000000001</v>
      </c>
      <c r="V19" s="26">
        <f>K19+K49</f>
        <v>12117.9</v>
      </c>
      <c r="W19" s="26">
        <f t="shared" ref="W19:Y19" si="5">L19+L49</f>
        <v>11355.7</v>
      </c>
      <c r="X19" s="26">
        <f t="shared" si="5"/>
        <v>14653.2</v>
      </c>
      <c r="Y19" s="26">
        <f t="shared" si="5"/>
        <v>17564.899999999998</v>
      </c>
    </row>
    <row r="20" spans="2:25" ht="66.75" customHeight="1" x14ac:dyDescent="0.25">
      <c r="B20" s="154"/>
      <c r="C20" s="165"/>
      <c r="D20" s="149" t="s">
        <v>19</v>
      </c>
      <c r="E20" s="149"/>
      <c r="F20" s="29"/>
      <c r="G20" s="70">
        <f t="shared" ref="G20:G23" si="6">G26+G32+G38+G44</f>
        <v>0</v>
      </c>
      <c r="H20" s="55">
        <f>SUM(I20:P20)</f>
        <v>0</v>
      </c>
      <c r="I20" s="70">
        <f t="shared" ref="I20:P20" si="7">I26+I32+I38+I44</f>
        <v>0</v>
      </c>
      <c r="J20" s="70">
        <f t="shared" si="7"/>
        <v>0</v>
      </c>
      <c r="K20" s="70">
        <f t="shared" si="7"/>
        <v>0</v>
      </c>
      <c r="L20" s="70">
        <f t="shared" si="7"/>
        <v>0</v>
      </c>
      <c r="M20" s="70">
        <f t="shared" si="7"/>
        <v>0</v>
      </c>
      <c r="N20" s="70">
        <f t="shared" si="7"/>
        <v>0</v>
      </c>
      <c r="O20" s="70">
        <f t="shared" si="7"/>
        <v>0</v>
      </c>
      <c r="P20" s="70">
        <f t="shared" si="7"/>
        <v>0</v>
      </c>
      <c r="Q20" s="150"/>
      <c r="R20" s="151"/>
    </row>
    <row r="21" spans="2:25" ht="45" customHeight="1" x14ac:dyDescent="0.25">
      <c r="B21" s="154"/>
      <c r="C21" s="165"/>
      <c r="D21" s="149" t="s">
        <v>20</v>
      </c>
      <c r="E21" s="149"/>
      <c r="F21" s="11"/>
      <c r="G21" s="70">
        <f t="shared" si="6"/>
        <v>0</v>
      </c>
      <c r="H21" s="55">
        <f t="shared" ref="H21:H28" si="8">SUM(I21:P21)</f>
        <v>0</v>
      </c>
      <c r="I21" s="70">
        <f t="shared" ref="I21:P21" si="9">I27+I33+I39+I45</f>
        <v>0</v>
      </c>
      <c r="J21" s="70">
        <f t="shared" si="9"/>
        <v>0</v>
      </c>
      <c r="K21" s="70">
        <f t="shared" si="9"/>
        <v>0</v>
      </c>
      <c r="L21" s="70">
        <f t="shared" si="9"/>
        <v>0</v>
      </c>
      <c r="M21" s="70">
        <f t="shared" si="9"/>
        <v>0</v>
      </c>
      <c r="N21" s="70">
        <f t="shared" si="9"/>
        <v>0</v>
      </c>
      <c r="O21" s="70">
        <f t="shared" si="9"/>
        <v>0</v>
      </c>
      <c r="P21" s="70">
        <f t="shared" si="9"/>
        <v>0</v>
      </c>
      <c r="Q21" s="150"/>
      <c r="R21" s="151"/>
    </row>
    <row r="22" spans="2:25" ht="45" customHeight="1" x14ac:dyDescent="0.25">
      <c r="B22" s="154"/>
      <c r="C22" s="165"/>
      <c r="D22" s="149" t="s">
        <v>21</v>
      </c>
      <c r="E22" s="149"/>
      <c r="F22" s="11"/>
      <c r="G22" s="70">
        <f t="shared" si="6"/>
        <v>0</v>
      </c>
      <c r="H22" s="55">
        <f t="shared" si="8"/>
        <v>136.1</v>
      </c>
      <c r="I22" s="70">
        <f t="shared" ref="I22:P22" si="10">I28+I34+I40+I46</f>
        <v>0</v>
      </c>
      <c r="J22" s="70">
        <f t="shared" si="10"/>
        <v>0</v>
      </c>
      <c r="K22" s="70">
        <f t="shared" si="10"/>
        <v>0</v>
      </c>
      <c r="L22" s="70">
        <f t="shared" si="10"/>
        <v>0</v>
      </c>
      <c r="M22" s="70">
        <f t="shared" si="10"/>
        <v>136.1</v>
      </c>
      <c r="N22" s="70">
        <f t="shared" si="10"/>
        <v>0</v>
      </c>
      <c r="O22" s="70">
        <f t="shared" si="10"/>
        <v>0</v>
      </c>
      <c r="P22" s="70">
        <f t="shared" si="10"/>
        <v>0</v>
      </c>
      <c r="Q22" s="150"/>
      <c r="R22" s="151"/>
    </row>
    <row r="23" spans="2:25" ht="30" customHeight="1" x14ac:dyDescent="0.25">
      <c r="B23" s="154"/>
      <c r="C23" s="165"/>
      <c r="D23" s="149" t="s">
        <v>27</v>
      </c>
      <c r="E23" s="149"/>
      <c r="F23" s="11"/>
      <c r="G23" s="70">
        <f t="shared" si="6"/>
        <v>0</v>
      </c>
      <c r="H23" s="55">
        <f t="shared" si="8"/>
        <v>500</v>
      </c>
      <c r="I23" s="70">
        <f t="shared" ref="I23:O23" si="11">I29+I35+I41+I47</f>
        <v>0</v>
      </c>
      <c r="J23" s="70">
        <f t="shared" si="11"/>
        <v>0</v>
      </c>
      <c r="K23" s="70">
        <f t="shared" si="11"/>
        <v>0</v>
      </c>
      <c r="L23" s="70">
        <f t="shared" si="11"/>
        <v>0</v>
      </c>
      <c r="M23" s="70">
        <f t="shared" si="11"/>
        <v>500</v>
      </c>
      <c r="N23" s="70">
        <f t="shared" si="11"/>
        <v>0</v>
      </c>
      <c r="O23" s="70">
        <f t="shared" si="11"/>
        <v>0</v>
      </c>
      <c r="P23" s="70">
        <f>P29+P35+P41+P47</f>
        <v>0</v>
      </c>
      <c r="Q23" s="150"/>
      <c r="R23" s="151"/>
    </row>
    <row r="24" spans="2:25" ht="30" customHeight="1" x14ac:dyDescent="0.25">
      <c r="B24" s="154" t="s">
        <v>22</v>
      </c>
      <c r="C24" s="155" t="s">
        <v>81</v>
      </c>
      <c r="D24" s="149" t="s">
        <v>16</v>
      </c>
      <c r="E24" s="149"/>
      <c r="F24" s="58" t="s">
        <v>94</v>
      </c>
      <c r="G24" s="36">
        <f>SUM(G25:G29)</f>
        <v>11275.2</v>
      </c>
      <c r="H24" s="37">
        <f>SUM(H25:H29)</f>
        <v>108821.4</v>
      </c>
      <c r="I24" s="37">
        <f t="shared" ref="I24" si="12">SUM(I25:I29)</f>
        <v>10530.4</v>
      </c>
      <c r="J24" s="37">
        <f t="shared" ref="J24" si="13">SUM(J25:J29)</f>
        <v>11890.2</v>
      </c>
      <c r="K24" s="38">
        <f t="shared" ref="K24" si="14">SUM(K25:K29)</f>
        <v>11650.6</v>
      </c>
      <c r="L24" s="37">
        <f t="shared" ref="L24" si="15">SUM(L25:L29)</f>
        <v>11355.7</v>
      </c>
      <c r="M24" s="37">
        <f t="shared" ref="M24:P24" si="16">SUM(M25:M29)</f>
        <v>14594</v>
      </c>
      <c r="N24" s="37">
        <f t="shared" ref="N24" si="17">SUM(N25:N29)</f>
        <v>15312.3</v>
      </c>
      <c r="O24" s="37">
        <f t="shared" si="16"/>
        <v>16744.099999999999</v>
      </c>
      <c r="P24" s="55">
        <f t="shared" si="16"/>
        <v>16744.099999999999</v>
      </c>
      <c r="Q24" s="150" t="s">
        <v>23</v>
      </c>
      <c r="R24" s="151" t="s">
        <v>76</v>
      </c>
    </row>
    <row r="25" spans="2:25" ht="63.75" customHeight="1" x14ac:dyDescent="0.25">
      <c r="B25" s="154"/>
      <c r="C25" s="155"/>
      <c r="D25" s="149" t="s">
        <v>18</v>
      </c>
      <c r="E25" s="149"/>
      <c r="F25" s="29" t="s">
        <v>94</v>
      </c>
      <c r="G25" s="29">
        <v>11275.2</v>
      </c>
      <c r="H25" s="55">
        <f t="shared" si="8"/>
        <v>108821.4</v>
      </c>
      <c r="I25" s="29">
        <v>10530.4</v>
      </c>
      <c r="J25" s="41">
        <v>11890.2</v>
      </c>
      <c r="K25" s="20">
        <v>11650.6</v>
      </c>
      <c r="L25" s="29">
        <v>11355.7</v>
      </c>
      <c r="M25" s="41">
        <v>14594</v>
      </c>
      <c r="N25" s="29">
        <v>15312.3</v>
      </c>
      <c r="O25" s="29">
        <v>16744.099999999999</v>
      </c>
      <c r="P25" s="58">
        <v>16744.099999999999</v>
      </c>
      <c r="Q25" s="150"/>
      <c r="R25" s="151"/>
    </row>
    <row r="26" spans="2:25" ht="62.25" customHeight="1" x14ac:dyDescent="0.25">
      <c r="B26" s="154"/>
      <c r="C26" s="155"/>
      <c r="D26" s="149" t="s">
        <v>19</v>
      </c>
      <c r="E26" s="149"/>
      <c r="F26" s="11"/>
      <c r="G26" s="29"/>
      <c r="H26" s="55">
        <f t="shared" si="8"/>
        <v>0</v>
      </c>
      <c r="I26" s="29"/>
      <c r="J26" s="29"/>
      <c r="K26" s="20"/>
      <c r="L26" s="29"/>
      <c r="M26" s="29"/>
      <c r="N26" s="29"/>
      <c r="O26" s="29"/>
      <c r="P26" s="58"/>
      <c r="Q26" s="150"/>
      <c r="R26" s="151"/>
    </row>
    <row r="27" spans="2:25" ht="45" customHeight="1" x14ac:dyDescent="0.25">
      <c r="B27" s="154"/>
      <c r="C27" s="155"/>
      <c r="D27" s="149" t="s">
        <v>20</v>
      </c>
      <c r="E27" s="149"/>
      <c r="F27" s="11"/>
      <c r="G27" s="29"/>
      <c r="H27" s="55">
        <f t="shared" si="8"/>
        <v>0</v>
      </c>
      <c r="I27" s="29"/>
      <c r="J27" s="29"/>
      <c r="K27" s="20"/>
      <c r="L27" s="29"/>
      <c r="M27" s="29"/>
      <c r="N27" s="29"/>
      <c r="O27" s="29"/>
      <c r="P27" s="58"/>
      <c r="Q27" s="150"/>
      <c r="R27" s="151"/>
    </row>
    <row r="28" spans="2:25" ht="45" customHeight="1" x14ac:dyDescent="0.25">
      <c r="B28" s="154"/>
      <c r="C28" s="155"/>
      <c r="D28" s="149" t="s">
        <v>21</v>
      </c>
      <c r="E28" s="149"/>
      <c r="F28" s="11"/>
      <c r="G28" s="29"/>
      <c r="H28" s="55">
        <f t="shared" si="8"/>
        <v>0</v>
      </c>
      <c r="I28" s="29"/>
      <c r="J28" s="29"/>
      <c r="K28" s="20"/>
      <c r="L28" s="29"/>
      <c r="M28" s="29"/>
      <c r="N28" s="29"/>
      <c r="O28" s="29"/>
      <c r="P28" s="58"/>
      <c r="Q28" s="150"/>
      <c r="R28" s="151"/>
    </row>
    <row r="29" spans="2:25" ht="30" customHeight="1" x14ac:dyDescent="0.25">
      <c r="B29" s="154"/>
      <c r="C29" s="155"/>
      <c r="D29" s="149" t="s">
        <v>27</v>
      </c>
      <c r="E29" s="149"/>
      <c r="F29" s="11"/>
      <c r="G29" s="29"/>
      <c r="H29" s="55">
        <f>SUM(I29:P29)</f>
        <v>0</v>
      </c>
      <c r="I29" s="29"/>
      <c r="J29" s="29"/>
      <c r="K29" s="20"/>
      <c r="L29" s="29"/>
      <c r="M29" s="29"/>
      <c r="N29" s="29"/>
      <c r="O29" s="29"/>
      <c r="P29" s="58"/>
      <c r="Q29" s="150"/>
      <c r="R29" s="151"/>
    </row>
    <row r="30" spans="2:25" ht="30" customHeight="1" x14ac:dyDescent="0.25">
      <c r="B30" s="153" t="s">
        <v>70</v>
      </c>
      <c r="C30" s="155" t="s">
        <v>82</v>
      </c>
      <c r="D30" s="149" t="s">
        <v>16</v>
      </c>
      <c r="E30" s="149"/>
      <c r="F30" s="29" t="s">
        <v>92</v>
      </c>
      <c r="G30" s="42">
        <f>SUM(G31:G35)</f>
        <v>0</v>
      </c>
      <c r="H30" s="37">
        <f>SUM(H31:H35)</f>
        <v>3271.8999999999996</v>
      </c>
      <c r="I30" s="37">
        <f t="shared" ref="I30:L30" si="18">SUM(I31:I35)</f>
        <v>0</v>
      </c>
      <c r="J30" s="37">
        <f t="shared" si="18"/>
        <v>0</v>
      </c>
      <c r="K30" s="38">
        <f t="shared" si="18"/>
        <v>467.3</v>
      </c>
      <c r="L30" s="37">
        <f t="shared" si="18"/>
        <v>0</v>
      </c>
      <c r="M30" s="37">
        <f>SUM(M31:M35)</f>
        <v>552</v>
      </c>
      <c r="N30" s="37">
        <f>SUM(N31:N35)</f>
        <v>2252.6</v>
      </c>
      <c r="O30" s="37">
        <f>SUM(O31:O35)</f>
        <v>0</v>
      </c>
      <c r="P30" s="55">
        <f>SUM(P31:P35)</f>
        <v>0</v>
      </c>
      <c r="Q30" s="150" t="s">
        <v>23</v>
      </c>
      <c r="R30" s="151" t="s">
        <v>71</v>
      </c>
    </row>
    <row r="31" spans="2:25" ht="63" customHeight="1" x14ac:dyDescent="0.25">
      <c r="B31" s="154"/>
      <c r="C31" s="155"/>
      <c r="D31" s="149" t="s">
        <v>18</v>
      </c>
      <c r="E31" s="149"/>
      <c r="F31" s="54" t="s">
        <v>92</v>
      </c>
      <c r="G31" s="41">
        <v>0</v>
      </c>
      <c r="H31" s="55">
        <f t="shared" ref="H31:H40" si="19">SUM(I31:P31)</f>
        <v>2771.8999999999996</v>
      </c>
      <c r="I31" s="29"/>
      <c r="J31" s="29"/>
      <c r="K31" s="20">
        <v>467.3</v>
      </c>
      <c r="L31" s="29"/>
      <c r="M31" s="41">
        <v>52</v>
      </c>
      <c r="N31" s="41">
        <f>549.8+1702.8</f>
        <v>2252.6</v>
      </c>
      <c r="O31" s="29"/>
      <c r="P31" s="58"/>
      <c r="Q31" s="150"/>
      <c r="R31" s="151"/>
    </row>
    <row r="32" spans="2:25" ht="63.75" customHeight="1" x14ac:dyDescent="0.25">
      <c r="B32" s="154"/>
      <c r="C32" s="155"/>
      <c r="D32" s="149" t="s">
        <v>19</v>
      </c>
      <c r="E32" s="149"/>
      <c r="F32" s="11"/>
      <c r="G32" s="29"/>
      <c r="H32" s="55">
        <f t="shared" si="19"/>
        <v>0</v>
      </c>
      <c r="I32" s="29"/>
      <c r="J32" s="29"/>
      <c r="K32" s="20"/>
      <c r="L32" s="29"/>
      <c r="M32" s="29"/>
      <c r="N32" s="29"/>
      <c r="O32" s="29"/>
      <c r="P32" s="58"/>
      <c r="Q32" s="150"/>
      <c r="R32" s="151"/>
    </row>
    <row r="33" spans="2:18" ht="37.5" customHeight="1" x14ac:dyDescent="0.25">
      <c r="B33" s="154"/>
      <c r="C33" s="155"/>
      <c r="D33" s="149" t="s">
        <v>20</v>
      </c>
      <c r="E33" s="149"/>
      <c r="F33" s="11"/>
      <c r="G33" s="29"/>
      <c r="H33" s="55">
        <f t="shared" si="19"/>
        <v>0</v>
      </c>
      <c r="I33" s="29"/>
      <c r="J33" s="29"/>
      <c r="K33" s="20"/>
      <c r="L33" s="29"/>
      <c r="M33" s="29"/>
      <c r="N33" s="29"/>
      <c r="O33" s="29"/>
      <c r="P33" s="58"/>
      <c r="Q33" s="150"/>
      <c r="R33" s="151"/>
    </row>
    <row r="34" spans="2:18" ht="42" customHeight="1" x14ac:dyDescent="0.25">
      <c r="B34" s="154"/>
      <c r="C34" s="155"/>
      <c r="D34" s="149" t="s">
        <v>21</v>
      </c>
      <c r="E34" s="149"/>
      <c r="F34" s="11"/>
      <c r="G34" s="29"/>
      <c r="H34" s="55">
        <f t="shared" si="19"/>
        <v>0</v>
      </c>
      <c r="I34" s="29"/>
      <c r="J34" s="29"/>
      <c r="K34" s="20"/>
      <c r="L34" s="29"/>
      <c r="M34" s="29"/>
      <c r="N34" s="29"/>
      <c r="O34" s="29"/>
      <c r="P34" s="58"/>
      <c r="Q34" s="150"/>
      <c r="R34" s="151"/>
    </row>
    <row r="35" spans="2:18" ht="30" customHeight="1" x14ac:dyDescent="0.25">
      <c r="B35" s="154"/>
      <c r="C35" s="155"/>
      <c r="D35" s="149" t="s">
        <v>27</v>
      </c>
      <c r="E35" s="149"/>
      <c r="F35" s="11"/>
      <c r="G35" s="29"/>
      <c r="H35" s="55">
        <f>SUM(I35:P35)</f>
        <v>500</v>
      </c>
      <c r="I35" s="29"/>
      <c r="J35" s="29"/>
      <c r="K35" s="20"/>
      <c r="L35" s="29"/>
      <c r="M35" s="41">
        <v>500</v>
      </c>
      <c r="N35" s="29"/>
      <c r="O35" s="29"/>
      <c r="P35" s="58"/>
      <c r="Q35" s="150"/>
      <c r="R35" s="151"/>
    </row>
    <row r="36" spans="2:18" ht="30" customHeight="1" x14ac:dyDescent="0.25">
      <c r="B36" s="153" t="s">
        <v>96</v>
      </c>
      <c r="C36" s="157" t="s">
        <v>98</v>
      </c>
      <c r="D36" s="149" t="s">
        <v>16</v>
      </c>
      <c r="E36" s="149"/>
      <c r="F36" s="58" t="s">
        <v>97</v>
      </c>
      <c r="G36" s="42">
        <f>SUM(G37:G41)</f>
        <v>0</v>
      </c>
      <c r="H36" s="55">
        <f>SUM(H37:H41)</f>
        <v>0</v>
      </c>
      <c r="I36" s="55">
        <f t="shared" ref="I36:L36" si="20">SUM(I37:I41)</f>
        <v>0</v>
      </c>
      <c r="J36" s="55">
        <f t="shared" si="20"/>
        <v>0</v>
      </c>
      <c r="K36" s="38">
        <f t="shared" si="20"/>
        <v>0</v>
      </c>
      <c r="L36" s="55">
        <f t="shared" si="20"/>
        <v>0</v>
      </c>
      <c r="M36" s="55">
        <f>SUM(M37:M41)</f>
        <v>0</v>
      </c>
      <c r="N36" s="55">
        <f>SUM(N37:N41)</f>
        <v>0</v>
      </c>
      <c r="O36" s="55">
        <f>SUM(O37:O41)</f>
        <v>0</v>
      </c>
      <c r="P36" s="55">
        <f>SUM(P37:P41)</f>
        <v>0</v>
      </c>
      <c r="Q36" s="150" t="s">
        <v>23</v>
      </c>
      <c r="R36" s="151" t="s">
        <v>99</v>
      </c>
    </row>
    <row r="37" spans="2:18" ht="51" customHeight="1" x14ac:dyDescent="0.25">
      <c r="B37" s="154"/>
      <c r="C37" s="158"/>
      <c r="D37" s="149" t="s">
        <v>18</v>
      </c>
      <c r="E37" s="149"/>
      <c r="F37" s="58" t="s">
        <v>97</v>
      </c>
      <c r="G37" s="41"/>
      <c r="H37" s="55">
        <f t="shared" si="19"/>
        <v>0</v>
      </c>
      <c r="I37" s="58"/>
      <c r="J37" s="58"/>
      <c r="K37" s="20"/>
      <c r="L37" s="58"/>
      <c r="M37" s="41"/>
      <c r="N37" s="41"/>
      <c r="O37" s="58"/>
      <c r="P37" s="58"/>
      <c r="Q37" s="150"/>
      <c r="R37" s="151"/>
    </row>
    <row r="38" spans="2:18" ht="65.25" customHeight="1" x14ac:dyDescent="0.25">
      <c r="B38" s="154"/>
      <c r="C38" s="158"/>
      <c r="D38" s="149" t="s">
        <v>19</v>
      </c>
      <c r="E38" s="149"/>
      <c r="F38" s="62"/>
      <c r="G38" s="58"/>
      <c r="H38" s="55">
        <f t="shared" si="19"/>
        <v>0</v>
      </c>
      <c r="I38" s="58"/>
      <c r="J38" s="58"/>
      <c r="K38" s="20"/>
      <c r="L38" s="58"/>
      <c r="M38" s="58"/>
      <c r="N38" s="58"/>
      <c r="O38" s="58"/>
      <c r="P38" s="58"/>
      <c r="Q38" s="150"/>
      <c r="R38" s="151"/>
    </row>
    <row r="39" spans="2:18" ht="39.75" customHeight="1" x14ac:dyDescent="0.25">
      <c r="B39" s="154"/>
      <c r="C39" s="158"/>
      <c r="D39" s="149" t="s">
        <v>20</v>
      </c>
      <c r="E39" s="149"/>
      <c r="F39" s="62"/>
      <c r="G39" s="58"/>
      <c r="H39" s="55">
        <f t="shared" si="19"/>
        <v>0</v>
      </c>
      <c r="I39" s="58"/>
      <c r="J39" s="58"/>
      <c r="K39" s="20"/>
      <c r="L39" s="58"/>
      <c r="M39" s="58"/>
      <c r="N39" s="58"/>
      <c r="O39" s="58"/>
      <c r="P39" s="58"/>
      <c r="Q39" s="150"/>
      <c r="R39" s="151"/>
    </row>
    <row r="40" spans="2:18" ht="40.5" customHeight="1" x14ac:dyDescent="0.25">
      <c r="B40" s="154"/>
      <c r="C40" s="158"/>
      <c r="D40" s="149" t="s">
        <v>21</v>
      </c>
      <c r="E40" s="149"/>
      <c r="F40" s="62"/>
      <c r="G40" s="58"/>
      <c r="H40" s="55">
        <f t="shared" si="19"/>
        <v>0</v>
      </c>
      <c r="I40" s="58"/>
      <c r="J40" s="58"/>
      <c r="K40" s="20"/>
      <c r="L40" s="58"/>
      <c r="M40" s="58"/>
      <c r="N40" s="41"/>
      <c r="O40" s="58"/>
      <c r="P40" s="58"/>
      <c r="Q40" s="150"/>
      <c r="R40" s="151"/>
    </row>
    <row r="41" spans="2:18" ht="30" customHeight="1" x14ac:dyDescent="0.25">
      <c r="B41" s="154"/>
      <c r="C41" s="159"/>
      <c r="D41" s="149" t="s">
        <v>27</v>
      </c>
      <c r="E41" s="149"/>
      <c r="F41" s="62"/>
      <c r="G41" s="58"/>
      <c r="H41" s="55">
        <f>SUM(I41:P41)</f>
        <v>0</v>
      </c>
      <c r="I41" s="58"/>
      <c r="J41" s="58"/>
      <c r="K41" s="20"/>
      <c r="L41" s="58"/>
      <c r="M41" s="58"/>
      <c r="N41" s="58"/>
      <c r="O41" s="58"/>
      <c r="P41" s="58"/>
      <c r="Q41" s="150"/>
      <c r="R41" s="151"/>
    </row>
    <row r="42" spans="2:18" ht="30" customHeight="1" x14ac:dyDescent="0.25">
      <c r="B42" s="153" t="s">
        <v>104</v>
      </c>
      <c r="C42" s="157" t="s">
        <v>106</v>
      </c>
      <c r="D42" s="149" t="s">
        <v>16</v>
      </c>
      <c r="E42" s="149"/>
      <c r="F42" s="66" t="s">
        <v>105</v>
      </c>
      <c r="G42" s="42">
        <f>SUM(G43:G47)</f>
        <v>0</v>
      </c>
      <c r="H42" s="69">
        <f>SUM(H43:H47)</f>
        <v>143.29999999999998</v>
      </c>
      <c r="I42" s="69">
        <f t="shared" ref="I42:L42" si="21">SUM(I43:I47)</f>
        <v>0</v>
      </c>
      <c r="J42" s="69">
        <f t="shared" si="21"/>
        <v>0</v>
      </c>
      <c r="K42" s="38">
        <f t="shared" si="21"/>
        <v>0</v>
      </c>
      <c r="L42" s="69">
        <f t="shared" si="21"/>
        <v>0</v>
      </c>
      <c r="M42" s="69">
        <f>SUM(M43:M47)</f>
        <v>143.29999999999998</v>
      </c>
      <c r="N42" s="69">
        <f>SUM(N43:N47)</f>
        <v>0</v>
      </c>
      <c r="O42" s="69">
        <f>SUM(O43:O47)</f>
        <v>0</v>
      </c>
      <c r="P42" s="69">
        <f>SUM(P43:P47)</f>
        <v>0</v>
      </c>
      <c r="Q42" s="150" t="s">
        <v>23</v>
      </c>
      <c r="R42" s="151" t="s">
        <v>107</v>
      </c>
    </row>
    <row r="43" spans="2:18" ht="64.5" customHeight="1" x14ac:dyDescent="0.25">
      <c r="B43" s="154"/>
      <c r="C43" s="158"/>
      <c r="D43" s="149" t="s">
        <v>18</v>
      </c>
      <c r="E43" s="149"/>
      <c r="F43" s="66" t="s">
        <v>105</v>
      </c>
      <c r="G43" s="41"/>
      <c r="H43" s="69">
        <f t="shared" ref="H43:H46" si="22">SUM(I43:P43)</f>
        <v>7.2</v>
      </c>
      <c r="I43" s="66"/>
      <c r="J43" s="66"/>
      <c r="K43" s="20"/>
      <c r="L43" s="66"/>
      <c r="M43" s="41">
        <v>7.2</v>
      </c>
      <c r="N43" s="41"/>
      <c r="O43" s="66"/>
      <c r="P43" s="66"/>
      <c r="Q43" s="150"/>
      <c r="R43" s="151"/>
    </row>
    <row r="44" spans="2:18" ht="66" customHeight="1" x14ac:dyDescent="0.25">
      <c r="B44" s="154"/>
      <c r="C44" s="158"/>
      <c r="D44" s="149" t="s">
        <v>19</v>
      </c>
      <c r="E44" s="149"/>
      <c r="F44" s="72"/>
      <c r="G44" s="66"/>
      <c r="H44" s="69">
        <f t="shared" si="22"/>
        <v>0</v>
      </c>
      <c r="I44" s="66"/>
      <c r="J44" s="66"/>
      <c r="K44" s="20"/>
      <c r="L44" s="66"/>
      <c r="M44" s="41"/>
      <c r="N44" s="66"/>
      <c r="O44" s="66"/>
      <c r="P44" s="66"/>
      <c r="Q44" s="150"/>
      <c r="R44" s="151"/>
    </row>
    <row r="45" spans="2:18" ht="48.75" customHeight="1" x14ac:dyDescent="0.25">
      <c r="B45" s="154"/>
      <c r="C45" s="158"/>
      <c r="D45" s="149" t="s">
        <v>20</v>
      </c>
      <c r="E45" s="149"/>
      <c r="F45" s="72"/>
      <c r="G45" s="66"/>
      <c r="H45" s="69">
        <f t="shared" si="22"/>
        <v>0</v>
      </c>
      <c r="I45" s="66"/>
      <c r="J45" s="66"/>
      <c r="K45" s="20"/>
      <c r="L45" s="66"/>
      <c r="M45" s="41"/>
      <c r="N45" s="66"/>
      <c r="O45" s="66"/>
      <c r="P45" s="66"/>
      <c r="Q45" s="150"/>
      <c r="R45" s="151"/>
    </row>
    <row r="46" spans="2:18" ht="37.5" customHeight="1" x14ac:dyDescent="0.25">
      <c r="B46" s="154"/>
      <c r="C46" s="158"/>
      <c r="D46" s="149" t="s">
        <v>21</v>
      </c>
      <c r="E46" s="149"/>
      <c r="F46" s="72"/>
      <c r="G46" s="66"/>
      <c r="H46" s="69">
        <f t="shared" si="22"/>
        <v>136.1</v>
      </c>
      <c r="I46" s="66"/>
      <c r="J46" s="66"/>
      <c r="K46" s="20"/>
      <c r="L46" s="66"/>
      <c r="M46" s="41">
        <v>136.1</v>
      </c>
      <c r="N46" s="41"/>
      <c r="O46" s="66"/>
      <c r="P46" s="66"/>
      <c r="Q46" s="150"/>
      <c r="R46" s="151"/>
    </row>
    <row r="47" spans="2:18" ht="30" customHeight="1" x14ac:dyDescent="0.25">
      <c r="B47" s="154"/>
      <c r="C47" s="159"/>
      <c r="D47" s="149" t="s">
        <v>27</v>
      </c>
      <c r="E47" s="149"/>
      <c r="F47" s="72"/>
      <c r="G47" s="66"/>
      <c r="H47" s="69">
        <f>SUM(I47:P47)</f>
        <v>0</v>
      </c>
      <c r="I47" s="66"/>
      <c r="J47" s="66"/>
      <c r="K47" s="20"/>
      <c r="L47" s="66"/>
      <c r="M47" s="66"/>
      <c r="N47" s="66"/>
      <c r="O47" s="66"/>
      <c r="P47" s="66"/>
      <c r="Q47" s="150"/>
      <c r="R47" s="151"/>
    </row>
    <row r="48" spans="2:18" ht="16.5" customHeight="1" x14ac:dyDescent="0.25">
      <c r="B48" s="154" t="s">
        <v>24</v>
      </c>
      <c r="C48" s="165" t="s">
        <v>83</v>
      </c>
      <c r="D48" s="149" t="s">
        <v>16</v>
      </c>
      <c r="E48" s="149"/>
      <c r="F48" s="29" t="s">
        <v>66</v>
      </c>
      <c r="G48" s="36">
        <f>SUM(G49:G53)</f>
        <v>356.4</v>
      </c>
      <c r="H48" s="37">
        <f>SUM(H49:H53)</f>
        <v>294.89999999999998</v>
      </c>
      <c r="I48" s="37">
        <f t="shared" ref="I48" si="23">SUM(I49:I53)</f>
        <v>148.30000000000001</v>
      </c>
      <c r="J48" s="37">
        <f t="shared" ref="J48" si="24">SUM(J49:J53)</f>
        <v>146.6</v>
      </c>
      <c r="K48" s="38">
        <f t="shared" ref="K48" si="25">SUM(K49:K53)</f>
        <v>0</v>
      </c>
      <c r="L48" s="37">
        <f t="shared" ref="L48" si="26">SUM(L49:L53)</f>
        <v>0</v>
      </c>
      <c r="M48" s="37">
        <f t="shared" ref="M48:P48" si="27">SUM(M49:M53)</f>
        <v>0</v>
      </c>
      <c r="N48" s="37">
        <f t="shared" ref="N48" si="28">SUM(N49:N53)</f>
        <v>0</v>
      </c>
      <c r="O48" s="37">
        <f t="shared" si="27"/>
        <v>0</v>
      </c>
      <c r="P48" s="55">
        <f t="shared" si="27"/>
        <v>0</v>
      </c>
      <c r="Q48" s="150" t="s">
        <v>69</v>
      </c>
      <c r="R48" s="151" t="s">
        <v>25</v>
      </c>
    </row>
    <row r="49" spans="2:18" ht="66.75" customHeight="1" x14ac:dyDescent="0.25">
      <c r="B49" s="154"/>
      <c r="C49" s="165"/>
      <c r="D49" s="149" t="s">
        <v>18</v>
      </c>
      <c r="E49" s="149"/>
      <c r="F49" s="29" t="s">
        <v>66</v>
      </c>
      <c r="G49" s="39">
        <f>G55</f>
        <v>356.4</v>
      </c>
      <c r="H49" s="55">
        <f t="shared" ref="H49:H52" si="29">SUM(I49:P49)</f>
        <v>294.89999999999998</v>
      </c>
      <c r="I49" s="39">
        <f>I55</f>
        <v>148.30000000000001</v>
      </c>
      <c r="J49" s="39">
        <f t="shared" ref="J49:O49" si="30">J55</f>
        <v>146.6</v>
      </c>
      <c r="K49" s="40">
        <f>K55</f>
        <v>0</v>
      </c>
      <c r="L49" s="39">
        <f t="shared" si="30"/>
        <v>0</v>
      </c>
      <c r="M49" s="39">
        <f t="shared" si="30"/>
        <v>0</v>
      </c>
      <c r="N49" s="39">
        <f t="shared" ref="N49" si="31">N55</f>
        <v>0</v>
      </c>
      <c r="O49" s="39">
        <f t="shared" si="30"/>
        <v>0</v>
      </c>
      <c r="P49" s="61">
        <f t="shared" ref="P49" si="32">P55</f>
        <v>0</v>
      </c>
      <c r="Q49" s="150"/>
      <c r="R49" s="151"/>
    </row>
    <row r="50" spans="2:18" ht="51.75" customHeight="1" x14ac:dyDescent="0.25">
      <c r="B50" s="154"/>
      <c r="C50" s="165"/>
      <c r="D50" s="149" t="s">
        <v>19</v>
      </c>
      <c r="E50" s="149"/>
      <c r="F50" s="11"/>
      <c r="G50" s="39">
        <f t="shared" ref="G50:G53" si="33">G56</f>
        <v>0</v>
      </c>
      <c r="H50" s="55">
        <f t="shared" si="29"/>
        <v>0</v>
      </c>
      <c r="I50" s="39">
        <f t="shared" ref="I50:O50" si="34">I56</f>
        <v>0</v>
      </c>
      <c r="J50" s="39">
        <f t="shared" si="34"/>
        <v>0</v>
      </c>
      <c r="K50" s="40">
        <f t="shared" si="34"/>
        <v>0</v>
      </c>
      <c r="L50" s="39">
        <f t="shared" si="34"/>
        <v>0</v>
      </c>
      <c r="M50" s="39">
        <f t="shared" si="34"/>
        <v>0</v>
      </c>
      <c r="N50" s="39">
        <f t="shared" ref="N50" si="35">N56</f>
        <v>0</v>
      </c>
      <c r="O50" s="39">
        <f t="shared" si="34"/>
        <v>0</v>
      </c>
      <c r="P50" s="61">
        <f t="shared" ref="P50" si="36">P56</f>
        <v>0</v>
      </c>
      <c r="Q50" s="150"/>
      <c r="R50" s="151"/>
    </row>
    <row r="51" spans="2:18" ht="42" customHeight="1" x14ac:dyDescent="0.25">
      <c r="B51" s="154"/>
      <c r="C51" s="165"/>
      <c r="D51" s="149" t="s">
        <v>20</v>
      </c>
      <c r="E51" s="149"/>
      <c r="F51" s="11"/>
      <c r="G51" s="39">
        <f t="shared" si="33"/>
        <v>0</v>
      </c>
      <c r="H51" s="55">
        <f t="shared" si="29"/>
        <v>0</v>
      </c>
      <c r="I51" s="39">
        <f t="shared" ref="I51:O51" si="37">I57</f>
        <v>0</v>
      </c>
      <c r="J51" s="39">
        <f t="shared" si="37"/>
        <v>0</v>
      </c>
      <c r="K51" s="40">
        <f t="shared" si="37"/>
        <v>0</v>
      </c>
      <c r="L51" s="39">
        <f t="shared" si="37"/>
        <v>0</v>
      </c>
      <c r="M51" s="39">
        <f t="shared" si="37"/>
        <v>0</v>
      </c>
      <c r="N51" s="39">
        <f t="shared" ref="N51" si="38">N57</f>
        <v>0</v>
      </c>
      <c r="O51" s="39">
        <f t="shared" si="37"/>
        <v>0</v>
      </c>
      <c r="P51" s="61">
        <f t="shared" ref="P51" si="39">P57</f>
        <v>0</v>
      </c>
      <c r="Q51" s="150"/>
      <c r="R51" s="151"/>
    </row>
    <row r="52" spans="2:18" ht="45" customHeight="1" x14ac:dyDescent="0.25">
      <c r="B52" s="154"/>
      <c r="C52" s="165"/>
      <c r="D52" s="149" t="s">
        <v>21</v>
      </c>
      <c r="E52" s="149"/>
      <c r="F52" s="11"/>
      <c r="G52" s="39">
        <f t="shared" si="33"/>
        <v>0</v>
      </c>
      <c r="H52" s="55">
        <f t="shared" si="29"/>
        <v>0</v>
      </c>
      <c r="I52" s="39">
        <f t="shared" ref="I52:O52" si="40">I58</f>
        <v>0</v>
      </c>
      <c r="J52" s="39">
        <f t="shared" si="40"/>
        <v>0</v>
      </c>
      <c r="K52" s="40">
        <f t="shared" si="40"/>
        <v>0</v>
      </c>
      <c r="L52" s="39">
        <f t="shared" si="40"/>
        <v>0</v>
      </c>
      <c r="M52" s="39">
        <f t="shared" si="40"/>
        <v>0</v>
      </c>
      <c r="N52" s="39">
        <f t="shared" ref="N52" si="41">N58</f>
        <v>0</v>
      </c>
      <c r="O52" s="39">
        <f t="shared" si="40"/>
        <v>0</v>
      </c>
      <c r="P52" s="61">
        <f t="shared" ref="P52" si="42">P58</f>
        <v>0</v>
      </c>
      <c r="Q52" s="150"/>
      <c r="R52" s="151"/>
    </row>
    <row r="53" spans="2:18" ht="26.25" customHeight="1" x14ac:dyDescent="0.25">
      <c r="B53" s="164"/>
      <c r="C53" s="166"/>
      <c r="D53" s="167" t="s">
        <v>27</v>
      </c>
      <c r="E53" s="167"/>
      <c r="F53" s="43"/>
      <c r="G53" s="39">
        <f t="shared" si="33"/>
        <v>0</v>
      </c>
      <c r="H53" s="55">
        <f>SUM(I53:P53)</f>
        <v>0</v>
      </c>
      <c r="I53" s="39">
        <f t="shared" ref="I53:L53" si="43">I59</f>
        <v>0</v>
      </c>
      <c r="J53" s="39">
        <f t="shared" si="43"/>
        <v>0</v>
      </c>
      <c r="K53" s="40">
        <f t="shared" si="43"/>
        <v>0</v>
      </c>
      <c r="L53" s="39">
        <f t="shared" si="43"/>
        <v>0</v>
      </c>
      <c r="M53" s="39">
        <f>M59</f>
        <v>0</v>
      </c>
      <c r="N53" s="39">
        <f>N59</f>
        <v>0</v>
      </c>
      <c r="O53" s="39">
        <f>O59</f>
        <v>0</v>
      </c>
      <c r="P53" s="61">
        <f>P59</f>
        <v>0</v>
      </c>
      <c r="Q53" s="162"/>
      <c r="R53" s="163"/>
    </row>
    <row r="54" spans="2:18" ht="26.25" customHeight="1" x14ac:dyDescent="0.25">
      <c r="B54" s="160" t="s">
        <v>28</v>
      </c>
      <c r="C54" s="165" t="s">
        <v>84</v>
      </c>
      <c r="D54" s="149" t="s">
        <v>16</v>
      </c>
      <c r="E54" s="149"/>
      <c r="F54" s="29" t="s">
        <v>66</v>
      </c>
      <c r="G54" s="36">
        <f>SUM(G55:G59)</f>
        <v>356.4</v>
      </c>
      <c r="H54" s="37">
        <f>SUM(H55:H59)</f>
        <v>294.89999999999998</v>
      </c>
      <c r="I54" s="37">
        <f t="shared" ref="I54:M54" si="44">SUM(I55:I59)</f>
        <v>148.30000000000001</v>
      </c>
      <c r="J54" s="37">
        <f t="shared" si="44"/>
        <v>146.6</v>
      </c>
      <c r="K54" s="38">
        <f t="shared" si="44"/>
        <v>0</v>
      </c>
      <c r="L54" s="37">
        <f t="shared" si="44"/>
        <v>0</v>
      </c>
      <c r="M54" s="37">
        <f t="shared" si="44"/>
        <v>0</v>
      </c>
      <c r="N54" s="37">
        <f>SUM(N55:N59)</f>
        <v>0</v>
      </c>
      <c r="O54" s="37">
        <f>SUM(O55:O59)</f>
        <v>0</v>
      </c>
      <c r="P54" s="55">
        <f>SUM(P55:P59)</f>
        <v>0</v>
      </c>
      <c r="Q54" s="150" t="s">
        <v>69</v>
      </c>
      <c r="R54" s="151" t="s">
        <v>65</v>
      </c>
    </row>
    <row r="55" spans="2:18" ht="66" customHeight="1" x14ac:dyDescent="0.25">
      <c r="B55" s="160"/>
      <c r="C55" s="165"/>
      <c r="D55" s="149" t="s">
        <v>18</v>
      </c>
      <c r="E55" s="149"/>
      <c r="F55" s="29" t="s">
        <v>66</v>
      </c>
      <c r="G55" s="29">
        <v>356.4</v>
      </c>
      <c r="H55" s="55">
        <f t="shared" ref="H55:H58" si="45">SUM(I55:P55)</f>
        <v>294.89999999999998</v>
      </c>
      <c r="I55" s="29">
        <v>148.30000000000001</v>
      </c>
      <c r="J55" s="29">
        <v>146.6</v>
      </c>
      <c r="K55" s="20"/>
      <c r="L55" s="29"/>
      <c r="M55" s="29"/>
      <c r="N55" s="29"/>
      <c r="O55" s="29"/>
      <c r="P55" s="58"/>
      <c r="Q55" s="150"/>
      <c r="R55" s="151"/>
    </row>
    <row r="56" spans="2:18" ht="66" customHeight="1" x14ac:dyDescent="0.25">
      <c r="B56" s="160"/>
      <c r="C56" s="165"/>
      <c r="D56" s="149" t="s">
        <v>19</v>
      </c>
      <c r="E56" s="149"/>
      <c r="F56" s="11"/>
      <c r="G56" s="29"/>
      <c r="H56" s="55">
        <f t="shared" si="45"/>
        <v>0</v>
      </c>
      <c r="I56" s="29"/>
      <c r="J56" s="29"/>
      <c r="K56" s="20"/>
      <c r="L56" s="29"/>
      <c r="M56" s="29"/>
      <c r="N56" s="29"/>
      <c r="O56" s="29"/>
      <c r="P56" s="58"/>
      <c r="Q56" s="150"/>
      <c r="R56" s="151"/>
    </row>
    <row r="57" spans="2:18" ht="38.25" customHeight="1" x14ac:dyDescent="0.25">
      <c r="B57" s="160"/>
      <c r="C57" s="165"/>
      <c r="D57" s="149" t="s">
        <v>20</v>
      </c>
      <c r="E57" s="149"/>
      <c r="F57" s="11"/>
      <c r="G57" s="29"/>
      <c r="H57" s="55">
        <f t="shared" si="45"/>
        <v>0</v>
      </c>
      <c r="I57" s="29"/>
      <c r="J57" s="29"/>
      <c r="K57" s="20"/>
      <c r="L57" s="29"/>
      <c r="M57" s="29"/>
      <c r="N57" s="29"/>
      <c r="O57" s="29"/>
      <c r="P57" s="58"/>
      <c r="Q57" s="150"/>
      <c r="R57" s="151"/>
    </row>
    <row r="58" spans="2:18" ht="41.25" customHeight="1" x14ac:dyDescent="0.25">
      <c r="B58" s="160"/>
      <c r="C58" s="165"/>
      <c r="D58" s="149" t="s">
        <v>21</v>
      </c>
      <c r="E58" s="149"/>
      <c r="F58" s="11"/>
      <c r="G58" s="29"/>
      <c r="H58" s="55">
        <f t="shared" si="45"/>
        <v>0</v>
      </c>
      <c r="I58" s="29"/>
      <c r="J58" s="29"/>
      <c r="K58" s="20"/>
      <c r="L58" s="29"/>
      <c r="M58" s="29"/>
      <c r="N58" s="29"/>
      <c r="O58" s="29"/>
      <c r="P58" s="58"/>
      <c r="Q58" s="150"/>
      <c r="R58" s="151"/>
    </row>
    <row r="59" spans="2:18" ht="21" customHeight="1" thickBot="1" x14ac:dyDescent="0.3">
      <c r="B59" s="161"/>
      <c r="C59" s="168"/>
      <c r="D59" s="170" t="s">
        <v>27</v>
      </c>
      <c r="E59" s="170"/>
      <c r="F59" s="44"/>
      <c r="G59" s="44"/>
      <c r="H59" s="45">
        <f>SUM(I59:P59)</f>
        <v>0</v>
      </c>
      <c r="I59" s="44"/>
      <c r="J59" s="44"/>
      <c r="K59" s="46"/>
      <c r="L59" s="44"/>
      <c r="M59" s="44"/>
      <c r="N59" s="44"/>
      <c r="O59" s="44"/>
      <c r="P59" s="44"/>
      <c r="Q59" s="156"/>
      <c r="R59" s="169"/>
    </row>
    <row r="60" spans="2:18" ht="33.75" customHeight="1" x14ac:dyDescent="0.25">
      <c r="B60" s="24" t="s">
        <v>62</v>
      </c>
    </row>
    <row r="61" spans="2:18" x14ac:dyDescent="0.25">
      <c r="B61" s="24" t="s">
        <v>63</v>
      </c>
    </row>
  </sheetData>
  <sheetProtection password="C665" sheet="1" objects="1" scenarios="1"/>
  <mergeCells count="86">
    <mergeCell ref="B42:B47"/>
    <mergeCell ref="C42:C47"/>
    <mergeCell ref="D42:E42"/>
    <mergeCell ref="Q42:Q47"/>
    <mergeCell ref="R42:R47"/>
    <mergeCell ref="D43:E43"/>
    <mergeCell ref="D44:E44"/>
    <mergeCell ref="D45:E45"/>
    <mergeCell ref="D46:E46"/>
    <mergeCell ref="D47:E47"/>
    <mergeCell ref="B4:R4"/>
    <mergeCell ref="B10:B16"/>
    <mergeCell ref="C10:C16"/>
    <mergeCell ref="D10:E16"/>
    <mergeCell ref="F10:F16"/>
    <mergeCell ref="B6:R6"/>
    <mergeCell ref="B7:R7"/>
    <mergeCell ref="H10:H16"/>
    <mergeCell ref="Q10:Q16"/>
    <mergeCell ref="R10:R16"/>
    <mergeCell ref="I10:P15"/>
    <mergeCell ref="G10:G16"/>
    <mergeCell ref="K1:N1"/>
    <mergeCell ref="K2:R3"/>
    <mergeCell ref="B8:R8"/>
    <mergeCell ref="R18:R23"/>
    <mergeCell ref="R24:R29"/>
    <mergeCell ref="D26:E26"/>
    <mergeCell ref="D27:E27"/>
    <mergeCell ref="B24:B29"/>
    <mergeCell ref="C24:C29"/>
    <mergeCell ref="D24:E24"/>
    <mergeCell ref="D25:E25"/>
    <mergeCell ref="D29:E29"/>
    <mergeCell ref="B18:B23"/>
    <mergeCell ref="C18:C23"/>
    <mergeCell ref="D28:E28"/>
    <mergeCell ref="Q18:Q23"/>
    <mergeCell ref="B54:B59"/>
    <mergeCell ref="Q48:Q53"/>
    <mergeCell ref="R48:R53"/>
    <mergeCell ref="D49:E49"/>
    <mergeCell ref="D50:E50"/>
    <mergeCell ref="D51:E51"/>
    <mergeCell ref="D52:E52"/>
    <mergeCell ref="B48:B53"/>
    <mergeCell ref="C48:C53"/>
    <mergeCell ref="D48:E48"/>
    <mergeCell ref="D53:E53"/>
    <mergeCell ref="C54:C59"/>
    <mergeCell ref="R54:R59"/>
    <mergeCell ref="D59:E59"/>
    <mergeCell ref="D56:E56"/>
    <mergeCell ref="D57:E57"/>
    <mergeCell ref="R30:R35"/>
    <mergeCell ref="B30:B35"/>
    <mergeCell ref="C30:C35"/>
    <mergeCell ref="D58:E58"/>
    <mergeCell ref="D54:E54"/>
    <mergeCell ref="Q54:Q59"/>
    <mergeCell ref="D55:E55"/>
    <mergeCell ref="Q30:Q35"/>
    <mergeCell ref="D30:E30"/>
    <mergeCell ref="D31:E31"/>
    <mergeCell ref="D32:E32"/>
    <mergeCell ref="D33:E33"/>
    <mergeCell ref="D34:E34"/>
    <mergeCell ref="D35:E35"/>
    <mergeCell ref="B36:B41"/>
    <mergeCell ref="C36:C41"/>
    <mergeCell ref="D19:E19"/>
    <mergeCell ref="D20:E20"/>
    <mergeCell ref="D21:E21"/>
    <mergeCell ref="Q24:Q29"/>
    <mergeCell ref="D17:E17"/>
    <mergeCell ref="D18:E18"/>
    <mergeCell ref="D22:E22"/>
    <mergeCell ref="D23:E23"/>
    <mergeCell ref="D36:E36"/>
    <mergeCell ref="Q36:Q41"/>
    <mergeCell ref="R36:R41"/>
    <mergeCell ref="D37:E37"/>
    <mergeCell ref="D38:E38"/>
    <mergeCell ref="D39:E39"/>
    <mergeCell ref="D40:E40"/>
    <mergeCell ref="D41:E41"/>
  </mergeCells>
  <printOptions horizontalCentered="1"/>
  <pageMargins left="0" right="0" top="0.78740157480314965" bottom="0.39370078740157483" header="0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формиров БУРиРТПН</vt:lpstr>
      <vt:lpstr>Прил1 формиров БУРиРТПН</vt:lpstr>
      <vt:lpstr>Прил2 формирован БУРиРТПН</vt:lpstr>
      <vt:lpstr>'Прил2 формирован БУРиРТПН'!Заголовки_для_печати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Владелец</cp:lastModifiedBy>
  <cp:lastPrinted>2021-09-27T12:53:49Z</cp:lastPrinted>
  <dcterms:created xsi:type="dcterms:W3CDTF">2016-11-24T12:12:17Z</dcterms:created>
  <dcterms:modified xsi:type="dcterms:W3CDTF">2021-09-27T12:53:57Z</dcterms:modified>
</cp:coreProperties>
</file>