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1"/>
  </bookViews>
  <sheets>
    <sheet name="по норм.СНПП ДП с 2022г." sheetId="9" r:id="rId1"/>
    <sheet name="по норм.СНПП КП с 2022г." sheetId="10" r:id="rId2"/>
  </sheets>
  <definedNames>
    <definedName name="_xlnm.Print_Area" localSheetId="0">'по норм.СНПП ДП с 2022г.'!$A$1:$E$45</definedName>
    <definedName name="_xlnm.Print_Area" localSheetId="1">'по норм.СНПП КП с 2022г.'!$A$1:$E$43</definedName>
  </definedNames>
  <calcPr calcId="125725"/>
</workbook>
</file>

<file path=xl/calcChain.xml><?xml version="1.0" encoding="utf-8"?>
<calcChain xmlns="http://schemas.openxmlformats.org/spreadsheetml/2006/main">
  <c r="N40" i="10"/>
  <c r="D40" i="9" l="1"/>
  <c r="D13"/>
  <c r="O13" i="10"/>
  <c r="E13" i="9" s="1"/>
  <c r="O14" i="10"/>
  <c r="E14" i="9" s="1"/>
  <c r="O15" i="10"/>
  <c r="E15" i="9" s="1"/>
  <c r="O16" i="10"/>
  <c r="E16" i="9" s="1"/>
  <c r="O17" i="10"/>
  <c r="E17" i="9" s="1"/>
  <c r="O18" i="10"/>
  <c r="E18" i="9" s="1"/>
  <c r="O19" i="10"/>
  <c r="E19" i="9" s="1"/>
  <c r="O20" i="10"/>
  <c r="E20" i="9" s="1"/>
  <c r="O21" i="10"/>
  <c r="E21" i="9" s="1"/>
  <c r="O22" i="10"/>
  <c r="E22" i="9" s="1"/>
  <c r="O23" i="10"/>
  <c r="E23" i="9" s="1"/>
  <c r="O24" i="10"/>
  <c r="E24" i="9" s="1"/>
  <c r="O25" i="10"/>
  <c r="E25" i="9" s="1"/>
  <c r="O26" i="10"/>
  <c r="E26" i="9" s="1"/>
  <c r="O27" i="10"/>
  <c r="E27" i="9" s="1"/>
  <c r="O28" i="10"/>
  <c r="E28" i="9" s="1"/>
  <c r="O29" i="10"/>
  <c r="E29" i="9" s="1"/>
  <c r="O30" i="10"/>
  <c r="E30" i="9" s="1"/>
  <c r="O31" i="10"/>
  <c r="E31" i="9" s="1"/>
  <c r="O32" i="10"/>
  <c r="E32" i="9" s="1"/>
  <c r="O33" i="10"/>
  <c r="E33" i="9" s="1"/>
  <c r="O34" i="10"/>
  <c r="E34" i="9" s="1"/>
  <c r="O35" i="10"/>
  <c r="E35" i="9" s="1"/>
  <c r="O36" i="10"/>
  <c r="E36" i="9" s="1"/>
  <c r="O37" i="10"/>
  <c r="E37" i="9" s="1"/>
  <c r="O38" i="10"/>
  <c r="E38" i="9" s="1"/>
  <c r="O39" i="10"/>
  <c r="E39" i="9" s="1"/>
  <c r="O40" i="10"/>
  <c r="E40" i="9" s="1"/>
  <c r="O41" i="10"/>
  <c r="E41" i="9" s="1"/>
  <c r="O42" i="10"/>
  <c r="E42" i="9" s="1"/>
  <c r="N14" i="10"/>
  <c r="D14" i="9" s="1"/>
  <c r="N15" i="10"/>
  <c r="D15" i="9" s="1"/>
  <c r="N16" i="10"/>
  <c r="D16" i="9" s="1"/>
  <c r="N17" i="10"/>
  <c r="D17" i="9" s="1"/>
  <c r="N18" i="10"/>
  <c r="D18" i="9" s="1"/>
  <c r="N19" i="10"/>
  <c r="D19" i="9" s="1"/>
  <c r="N20" i="10"/>
  <c r="D20" i="9" s="1"/>
  <c r="N21" i="10"/>
  <c r="D21" i="9" s="1"/>
  <c r="N22" i="10"/>
  <c r="D22" i="9" s="1"/>
  <c r="N23" i="10"/>
  <c r="D23" i="9" s="1"/>
  <c r="N24" i="10"/>
  <c r="D24" i="9" s="1"/>
  <c r="N25" i="10"/>
  <c r="D25" i="9" s="1"/>
  <c r="N26" i="10"/>
  <c r="D26" i="9" s="1"/>
  <c r="N27" i="10"/>
  <c r="D27" i="9" s="1"/>
  <c r="N28" i="10"/>
  <c r="D28" i="9" s="1"/>
  <c r="N29" i="10"/>
  <c r="D29" i="9" s="1"/>
  <c r="N30" i="10"/>
  <c r="D30" i="9" s="1"/>
  <c r="N31" i="10"/>
  <c r="D31" i="9" s="1"/>
  <c r="N32" i="10"/>
  <c r="D32" i="9" s="1"/>
  <c r="N33" i="10"/>
  <c r="D33" i="9" s="1"/>
  <c r="N34" i="10"/>
  <c r="D34" i="9" s="1"/>
  <c r="N35" i="10"/>
  <c r="D35" i="9" s="1"/>
  <c r="N36" i="10"/>
  <c r="D36" i="9" s="1"/>
  <c r="N37" i="10"/>
  <c r="D37" i="9" s="1"/>
  <c r="N38" i="10"/>
  <c r="D38" i="9" s="1"/>
  <c r="N39" i="10"/>
  <c r="D39" i="9" s="1"/>
  <c r="N41" i="10"/>
  <c r="D41" i="9" s="1"/>
  <c r="N42" i="10"/>
  <c r="D42" i="9" s="1"/>
  <c r="N13" i="10"/>
  <c r="G42"/>
  <c r="J42" s="1"/>
  <c r="F42"/>
  <c r="I42" s="1"/>
  <c r="I41"/>
  <c r="G41"/>
  <c r="J41" s="1"/>
  <c r="F41"/>
  <c r="I40"/>
  <c r="G40"/>
  <c r="J40" s="1"/>
  <c r="F40"/>
  <c r="I39"/>
  <c r="G39"/>
  <c r="J39" s="1"/>
  <c r="F39"/>
  <c r="I38"/>
  <c r="G38"/>
  <c r="J38" s="1"/>
  <c r="F38"/>
  <c r="I37"/>
  <c r="G37"/>
  <c r="J37" s="1"/>
  <c r="F37"/>
  <c r="I36"/>
  <c r="G36"/>
  <c r="J36" s="1"/>
  <c r="F36"/>
  <c r="I35"/>
  <c r="G35"/>
  <c r="J35" s="1"/>
  <c r="F35"/>
  <c r="I34"/>
  <c r="G34"/>
  <c r="J34" s="1"/>
  <c r="F34"/>
  <c r="I33"/>
  <c r="G33"/>
  <c r="J33" s="1"/>
  <c r="F33"/>
  <c r="I32"/>
  <c r="G32"/>
  <c r="J32" s="1"/>
  <c r="F32"/>
  <c r="I31"/>
  <c r="G31"/>
  <c r="J31" s="1"/>
  <c r="F31"/>
  <c r="I30"/>
  <c r="G30"/>
  <c r="J30" s="1"/>
  <c r="F30"/>
  <c r="I29"/>
  <c r="G29"/>
  <c r="J29" s="1"/>
  <c r="F29"/>
  <c r="I28"/>
  <c r="G28"/>
  <c r="J28" s="1"/>
  <c r="F28"/>
  <c r="G27"/>
  <c r="J27" s="1"/>
  <c r="F27"/>
  <c r="I27" s="1"/>
  <c r="G26"/>
  <c r="J26" s="1"/>
  <c r="F26"/>
  <c r="I26" s="1"/>
  <c r="G25"/>
  <c r="J25" s="1"/>
  <c r="F25"/>
  <c r="I25" s="1"/>
  <c r="G24"/>
  <c r="J24" s="1"/>
  <c r="F24"/>
  <c r="I24" s="1"/>
  <c r="I23"/>
  <c r="G23"/>
  <c r="J23" s="1"/>
  <c r="F23"/>
  <c r="G22"/>
  <c r="J22" s="1"/>
  <c r="F22"/>
  <c r="I22" s="1"/>
  <c r="G21"/>
  <c r="J21" s="1"/>
  <c r="F21"/>
  <c r="I21" s="1"/>
  <c r="G20"/>
  <c r="J20" s="1"/>
  <c r="F20"/>
  <c r="I20" s="1"/>
  <c r="G19"/>
  <c r="J19" s="1"/>
  <c r="F19"/>
  <c r="I19" s="1"/>
  <c r="G18"/>
  <c r="J18" s="1"/>
  <c r="F18"/>
  <c r="I18" s="1"/>
  <c r="G17"/>
  <c r="J17" s="1"/>
  <c r="F17"/>
  <c r="I17" s="1"/>
  <c r="G16"/>
  <c r="J16" s="1"/>
  <c r="F16"/>
  <c r="I16" s="1"/>
  <c r="G15"/>
  <c r="J15" s="1"/>
  <c r="F15"/>
  <c r="I15" s="1"/>
  <c r="G14"/>
  <c r="J14" s="1"/>
  <c r="F14"/>
  <c r="I14" s="1"/>
  <c r="G13"/>
  <c r="J13" s="1"/>
  <c r="F13"/>
  <c r="I13" s="1"/>
  <c r="J43" l="1"/>
  <c r="J45" i="9" s="1"/>
  <c r="I43" i="10"/>
  <c r="I45" i="9" s="1"/>
  <c r="F35"/>
  <c r="G15"/>
  <c r="J15" s="1"/>
  <c r="G16"/>
  <c r="J16" s="1"/>
  <c r="G17"/>
  <c r="J17" s="1"/>
  <c r="G18"/>
  <c r="J18" s="1"/>
  <c r="G19"/>
  <c r="J19" s="1"/>
  <c r="G20"/>
  <c r="J20" s="1"/>
  <c r="G21"/>
  <c r="J21" s="1"/>
  <c r="G22"/>
  <c r="J22" s="1"/>
  <c r="G23"/>
  <c r="J23" s="1"/>
  <c r="G24"/>
  <c r="J24" s="1"/>
  <c r="G25"/>
  <c r="J25" s="1"/>
  <c r="G26"/>
  <c r="J26" s="1"/>
  <c r="G27"/>
  <c r="J27" s="1"/>
  <c r="G28"/>
  <c r="J28" s="1"/>
  <c r="G29"/>
  <c r="J29" s="1"/>
  <c r="G30"/>
  <c r="J30" s="1"/>
  <c r="G31"/>
  <c r="J31" s="1"/>
  <c r="G32"/>
  <c r="J32" s="1"/>
  <c r="G33"/>
  <c r="J33" s="1"/>
  <c r="G34"/>
  <c r="J34" s="1"/>
  <c r="G35"/>
  <c r="J35" s="1"/>
  <c r="G36"/>
  <c r="J36" s="1"/>
  <c r="G37"/>
  <c r="J37" s="1"/>
  <c r="G38"/>
  <c r="J38" s="1"/>
  <c r="G39"/>
  <c r="J39" s="1"/>
  <c r="G40"/>
  <c r="J40" s="1"/>
  <c r="G41"/>
  <c r="J41" s="1"/>
  <c r="G42"/>
  <c r="J42" s="1"/>
  <c r="G14"/>
  <c r="J14" s="1"/>
  <c r="G13"/>
  <c r="J13" s="1"/>
  <c r="F39"/>
  <c r="I39" s="1"/>
  <c r="F40"/>
  <c r="I40" s="1"/>
  <c r="F41"/>
  <c r="I41" s="1"/>
  <c r="F42"/>
  <c r="I42" s="1"/>
  <c r="F22"/>
  <c r="I22" s="1"/>
  <c r="F23"/>
  <c r="I23" s="1"/>
  <c r="F24"/>
  <c r="I24" s="1"/>
  <c r="F25"/>
  <c r="I25" s="1"/>
  <c r="F26"/>
  <c r="I26" s="1"/>
  <c r="F27"/>
  <c r="I27" s="1"/>
  <c r="F28"/>
  <c r="I28" s="1"/>
  <c r="F29"/>
  <c r="I29" s="1"/>
  <c r="F30"/>
  <c r="I30" s="1"/>
  <c r="F31"/>
  <c r="I31" s="1"/>
  <c r="F32"/>
  <c r="I32" s="1"/>
  <c r="F33"/>
  <c r="I33" s="1"/>
  <c r="F34"/>
  <c r="I34" s="1"/>
  <c r="I35"/>
  <c r="F36"/>
  <c r="I36" s="1"/>
  <c r="F37"/>
  <c r="I37" s="1"/>
  <c r="F38"/>
  <c r="I38" s="1"/>
  <c r="F18"/>
  <c r="I18" s="1"/>
  <c r="F19"/>
  <c r="I19" s="1"/>
  <c r="F20"/>
  <c r="I20" s="1"/>
  <c r="F21"/>
  <c r="I21" s="1"/>
  <c r="F14"/>
  <c r="I14" s="1"/>
  <c r="F15"/>
  <c r="I15" s="1"/>
  <c r="F16"/>
  <c r="I16" s="1"/>
  <c r="F17"/>
  <c r="I17" s="1"/>
  <c r="F13"/>
  <c r="I13" s="1"/>
  <c r="J43" l="1"/>
  <c r="I43"/>
</calcChain>
</file>

<file path=xl/sharedStrings.xml><?xml version="1.0" encoding="utf-8"?>
<sst xmlns="http://schemas.openxmlformats.org/spreadsheetml/2006/main" count="180" uniqueCount="62">
  <si>
    <t xml:space="preserve">Количество продуктов </t>
  </si>
  <si>
    <t>Стоимость питания</t>
  </si>
  <si>
    <t>в зависимости от возраста детей</t>
  </si>
  <si>
    <t>1 ребенка в день</t>
  </si>
  <si>
    <t>Наименование продуктов</t>
  </si>
  <si>
    <t>1-3 года</t>
  </si>
  <si>
    <t>3-7лет</t>
  </si>
  <si>
    <t>продуктов</t>
  </si>
  <si>
    <t>(ясли)</t>
  </si>
  <si>
    <t>(сад)</t>
  </si>
  <si>
    <t>руб.</t>
  </si>
  <si>
    <t>Картофель</t>
  </si>
  <si>
    <t>Фрукты свежие</t>
  </si>
  <si>
    <t>Масло растительное</t>
  </si>
  <si>
    <t>Кондитерские изделия</t>
  </si>
  <si>
    <t>Какао-порошок</t>
  </si>
  <si>
    <t>Дрожжи хлебопекарные</t>
  </si>
  <si>
    <t>ВСЕГО</t>
  </si>
  <si>
    <t>за 1ед</t>
  </si>
  <si>
    <t>Молоко, молочная и кисломолочная продукция</t>
  </si>
  <si>
    <t>Творог (5% - 9% м.д.ж.)</t>
  </si>
  <si>
    <t>Сметана</t>
  </si>
  <si>
    <t>Сыр</t>
  </si>
  <si>
    <t>Мясо 1-й категории</t>
  </si>
  <si>
    <t>Птица (куры, цыплята-бройлеры, индейка - потрошеная, 1 кат.)</t>
  </si>
  <si>
    <t>Субпродукты (печень, язык, сердце)</t>
  </si>
  <si>
    <t>Рыба (филе), в т.ч. филе слабо- или малосоленое</t>
  </si>
  <si>
    <t>Яйцо, шт.</t>
  </si>
  <si>
    <t>Овощи (свежие, замороженные, консервированные), включая соленые и квашеные (не более 10% от общего количества овощей), в т.ч. томат-пюре, зелень, г</t>
  </si>
  <si>
    <t>Сухофрукты</t>
  </si>
  <si>
    <t>Соки фруктовые и овощные</t>
  </si>
  <si>
    <t>Витаминизированные напитки</t>
  </si>
  <si>
    <t>Хлеб ржаной</t>
  </si>
  <si>
    <t xml:space="preserve">Хлеб пшеничный </t>
  </si>
  <si>
    <t>Крупы,бобовые</t>
  </si>
  <si>
    <t xml:space="preserve">Макаронные изделия </t>
  </si>
  <si>
    <t>Мука пшеничная</t>
  </si>
  <si>
    <t>Масло сливочное</t>
  </si>
  <si>
    <t>Чай</t>
  </si>
  <si>
    <t xml:space="preserve">Кофейный напиток </t>
  </si>
  <si>
    <t>Сахар (в том числе для приготовления блюд и напитков, в случае использования пищевой продукции промышленного выпуска, содержащих сахар, выдача сахара должна быть уменьшена в зависимости от его содержания в используемой готовой пищевой продукции)</t>
  </si>
  <si>
    <t>Соль пищевая поваренная йодированная</t>
  </si>
  <si>
    <t>Крахмал</t>
  </si>
  <si>
    <t>95 % без ужина в 18.30</t>
  </si>
  <si>
    <t>круглосуточные</t>
  </si>
  <si>
    <t>Ед. изм.</t>
  </si>
  <si>
    <t>№ п/п</t>
  </si>
  <si>
    <t>Утверждено                                                                            постановлением администрации МО «Кингисеппский муниципальный район» от 21.01.2016 года № 77   (приложение №3)</t>
  </si>
  <si>
    <t>Натуральные нормы питания   одного воспитанника дошкольного</t>
  </si>
  <si>
    <t xml:space="preserve">образовательного учреждения в день </t>
  </si>
  <si>
    <t>в группах с дневным пребыванием</t>
  </si>
  <si>
    <t>Мл</t>
  </si>
  <si>
    <t>Г</t>
  </si>
  <si>
    <t>Шт</t>
  </si>
  <si>
    <t>до 3-х лет</t>
  </si>
  <si>
    <t>от 3-х до 7 лет</t>
  </si>
  <si>
    <t>в Г, Мл, Шт нетто на 1 ребенка в день</t>
  </si>
  <si>
    <t xml:space="preserve">в Кг, Л, Шт нетто </t>
  </si>
  <si>
    <t>Утверждено                                                                            постановлением администрации МО «Кингисеппский муниципальный район» от 21.01.2016 года № 77   (приложение №4)</t>
  </si>
  <si>
    <t>в группах с круглосуточным  пребыванием</t>
  </si>
  <si>
    <t>(в редакции постановления администрации   МО «Кингисеппский муниципальный район»                                                                                                                от 01.12.2021 года № 2687)                                                        (приложение №3)</t>
  </si>
  <si>
    <t>(в редакции постановления администрации   МО «Кингисеппский муниципальный район»                                                                                                                от 01.12.2021 года № 2687)                                                        (приложение №4)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</si>
</sst>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0.0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b/>
      <sz val="10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0" xfId="0" applyFont="1" applyBorder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5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/>
    <xf numFmtId="0" fontId="6" fillId="0" borderId="0" xfId="0" applyFont="1" applyBorder="1"/>
    <xf numFmtId="0" fontId="6" fillId="0" borderId="0" xfId="0" applyFont="1" applyBorder="1" applyAlignment="1"/>
    <xf numFmtId="0" fontId="8" fillId="0" borderId="0" xfId="0" applyFont="1" applyBorder="1" applyAlignment="1"/>
    <xf numFmtId="0" fontId="9" fillId="0" borderId="0" xfId="0" applyFont="1" applyBorder="1" applyAlignment="1"/>
    <xf numFmtId="0" fontId="6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 wrapText="1"/>
    </xf>
    <xf numFmtId="2" fontId="6" fillId="2" borderId="0" xfId="0" applyNumberFormat="1" applyFont="1" applyFill="1" applyBorder="1" applyAlignment="1">
      <alignment horizontal="center" vertical="center"/>
    </xf>
    <xf numFmtId="2" fontId="8" fillId="0" borderId="0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/>
    <xf numFmtId="165" fontId="6" fillId="0" borderId="0" xfId="0" applyNumberFormat="1" applyFont="1" applyBorder="1"/>
    <xf numFmtId="0" fontId="10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zoomScaleNormal="100" workbookViewId="0">
      <selection activeCell="I9" sqref="I9:J9"/>
    </sheetView>
  </sheetViews>
  <sheetFormatPr defaultColWidth="9.125" defaultRowHeight="15"/>
  <cols>
    <col min="1" max="1" width="4.875" style="1" customWidth="1"/>
    <col min="2" max="2" width="46.875" style="1" customWidth="1"/>
    <col min="3" max="3" width="7.875" style="1" customWidth="1"/>
    <col min="4" max="4" width="13" style="1" customWidth="1"/>
    <col min="5" max="5" width="13.625" style="1" customWidth="1"/>
    <col min="6" max="8" width="9.125" style="20"/>
    <col min="9" max="9" width="9.25" style="20" customWidth="1"/>
    <col min="10" max="10" width="9.375" style="20" bestFit="1" customWidth="1"/>
    <col min="11" max="16384" width="9.125" style="1"/>
  </cols>
  <sheetData>
    <row r="1" spans="1:10" ht="76.5" customHeight="1">
      <c r="B1" s="13"/>
      <c r="C1" s="48" t="s">
        <v>47</v>
      </c>
      <c r="D1" s="48"/>
      <c r="E1" s="48"/>
    </row>
    <row r="2" spans="1:10" ht="89.25" customHeight="1">
      <c r="B2" s="14"/>
      <c r="C2" s="49" t="s">
        <v>60</v>
      </c>
      <c r="D2" s="49"/>
      <c r="E2" s="49"/>
    </row>
    <row r="4" spans="1:10" ht="15.75">
      <c r="A4" s="50" t="s">
        <v>48</v>
      </c>
      <c r="B4" s="50"/>
      <c r="C4" s="50"/>
      <c r="D4" s="50"/>
      <c r="E4" s="50"/>
      <c r="F4" s="22"/>
      <c r="G4" s="22"/>
      <c r="H4" s="22"/>
      <c r="I4" s="22"/>
      <c r="J4" s="22"/>
    </row>
    <row r="5" spans="1:10" ht="15.75">
      <c r="A5" s="50" t="s">
        <v>49</v>
      </c>
      <c r="B5" s="50"/>
      <c r="C5" s="50"/>
      <c r="D5" s="50"/>
      <c r="E5" s="50"/>
      <c r="F5" s="23"/>
      <c r="G5" s="23"/>
      <c r="H5" s="23"/>
      <c r="I5" s="23"/>
      <c r="J5" s="23"/>
    </row>
    <row r="6" spans="1:10" ht="16.5" customHeight="1">
      <c r="A6" s="50" t="s">
        <v>50</v>
      </c>
      <c r="B6" s="50"/>
      <c r="C6" s="50"/>
      <c r="D6" s="50"/>
      <c r="E6" s="50"/>
      <c r="F6" s="23"/>
      <c r="G6" s="23"/>
      <c r="H6" s="23"/>
      <c r="I6" s="23"/>
      <c r="J6" s="23"/>
    </row>
    <row r="7" spans="1:10">
      <c r="A7" s="2"/>
      <c r="B7" s="2"/>
      <c r="C7" s="3"/>
      <c r="D7" s="3"/>
      <c r="E7" s="3"/>
    </row>
    <row r="8" spans="1:10">
      <c r="A8" s="41" t="s">
        <v>46</v>
      </c>
      <c r="B8" s="40" t="s">
        <v>4</v>
      </c>
      <c r="C8" s="40" t="s">
        <v>45</v>
      </c>
      <c r="D8" s="45" t="s">
        <v>0</v>
      </c>
      <c r="E8" s="45"/>
      <c r="F8" s="21"/>
      <c r="G8" s="21"/>
      <c r="H8" s="24"/>
      <c r="I8" s="38" t="s">
        <v>1</v>
      </c>
      <c r="J8" s="39"/>
    </row>
    <row r="9" spans="1:10" ht="30" customHeight="1">
      <c r="A9" s="41"/>
      <c r="B9" s="40"/>
      <c r="C9" s="40"/>
      <c r="D9" s="45" t="s">
        <v>2</v>
      </c>
      <c r="E9" s="45"/>
      <c r="F9" s="21"/>
      <c r="G9" s="21"/>
      <c r="H9" s="24"/>
      <c r="I9" s="38" t="s">
        <v>3</v>
      </c>
      <c r="J9" s="39"/>
    </row>
    <row r="10" spans="1:10" ht="30" customHeight="1">
      <c r="A10" s="41"/>
      <c r="B10" s="40"/>
      <c r="C10" s="40"/>
      <c r="D10" s="46" t="s">
        <v>56</v>
      </c>
      <c r="E10" s="46"/>
      <c r="F10" s="43" t="s">
        <v>57</v>
      </c>
      <c r="G10" s="43"/>
      <c r="H10" s="25" t="s">
        <v>7</v>
      </c>
      <c r="I10" s="26" t="s">
        <v>5</v>
      </c>
      <c r="J10" s="26" t="s">
        <v>6</v>
      </c>
    </row>
    <row r="11" spans="1:10">
      <c r="A11" s="41"/>
      <c r="B11" s="40"/>
      <c r="C11" s="40"/>
      <c r="D11" s="42" t="s">
        <v>54</v>
      </c>
      <c r="E11" s="42" t="s">
        <v>55</v>
      </c>
      <c r="F11" s="26" t="s">
        <v>5</v>
      </c>
      <c r="G11" s="26" t="s">
        <v>6</v>
      </c>
      <c r="H11" s="25" t="s">
        <v>18</v>
      </c>
      <c r="I11" s="25" t="s">
        <v>8</v>
      </c>
      <c r="J11" s="25" t="s">
        <v>9</v>
      </c>
    </row>
    <row r="12" spans="1:10">
      <c r="A12" s="41"/>
      <c r="B12" s="40"/>
      <c r="C12" s="40"/>
      <c r="D12" s="42"/>
      <c r="E12" s="42"/>
      <c r="F12" s="25" t="s">
        <v>8</v>
      </c>
      <c r="G12" s="25" t="s">
        <v>9</v>
      </c>
      <c r="H12" s="25" t="s">
        <v>10</v>
      </c>
      <c r="I12" s="44" t="s">
        <v>10</v>
      </c>
      <c r="J12" s="44"/>
    </row>
    <row r="13" spans="1:10" ht="17.25" customHeight="1">
      <c r="A13" s="5">
        <v>1</v>
      </c>
      <c r="B13" s="8" t="s">
        <v>19</v>
      </c>
      <c r="C13" s="15" t="s">
        <v>51</v>
      </c>
      <c r="D13" s="12">
        <f>'по норм.СНПП КП с 2022г.'!N13</f>
        <v>370.5</v>
      </c>
      <c r="E13" s="12">
        <f>'по норм.СНПП КП с 2022г.'!O13</f>
        <v>427.5</v>
      </c>
      <c r="F13" s="27">
        <f>D13/1000</f>
        <v>0.3705</v>
      </c>
      <c r="G13" s="27">
        <f>E13/1000</f>
        <v>0.42749999999999999</v>
      </c>
      <c r="H13" s="28">
        <v>67.8</v>
      </c>
      <c r="I13" s="29">
        <f>F13*H13</f>
        <v>25.119899999999998</v>
      </c>
      <c r="J13" s="28">
        <f>G13*H13</f>
        <v>28.984499999999997</v>
      </c>
    </row>
    <row r="14" spans="1:10">
      <c r="A14" s="5">
        <v>2</v>
      </c>
      <c r="B14" s="7" t="s">
        <v>20</v>
      </c>
      <c r="C14" s="16" t="s">
        <v>52</v>
      </c>
      <c r="D14" s="12">
        <f>'по норм.СНПП КП с 2022г.'!N14</f>
        <v>28.5</v>
      </c>
      <c r="E14" s="12">
        <f>'по норм.СНПП КП с 2022г.'!O14</f>
        <v>38</v>
      </c>
      <c r="F14" s="27">
        <f t="shared" ref="F14:F42" si="0">D14/1000</f>
        <v>2.8500000000000001E-2</v>
      </c>
      <c r="G14" s="27">
        <f>E14/1000</f>
        <v>3.7999999999999999E-2</v>
      </c>
      <c r="H14" s="28">
        <v>255</v>
      </c>
      <c r="I14" s="29">
        <f t="shared" ref="I14:I39" si="1">F14*H14</f>
        <v>7.2675000000000001</v>
      </c>
      <c r="J14" s="28">
        <f t="shared" ref="J14:J39" si="2">G14*H14</f>
        <v>9.69</v>
      </c>
    </row>
    <row r="15" spans="1:10">
      <c r="A15" s="5">
        <v>3</v>
      </c>
      <c r="B15" s="7" t="s">
        <v>21</v>
      </c>
      <c r="C15" s="16" t="s">
        <v>52</v>
      </c>
      <c r="D15" s="12">
        <f>'по норм.СНПП КП с 2022г.'!N15</f>
        <v>8.5499999999999989</v>
      </c>
      <c r="E15" s="12">
        <f>'по норм.СНПП КП с 2022г.'!O15</f>
        <v>10.45</v>
      </c>
      <c r="F15" s="27">
        <f t="shared" si="0"/>
        <v>8.5499999999999986E-3</v>
      </c>
      <c r="G15" s="27">
        <f t="shared" ref="G15:G42" si="3">E15/1000</f>
        <v>1.0449999999999999E-2</v>
      </c>
      <c r="H15" s="28">
        <v>181.2</v>
      </c>
      <c r="I15" s="29">
        <f t="shared" si="1"/>
        <v>1.5492599999999996</v>
      </c>
      <c r="J15" s="28">
        <f t="shared" si="2"/>
        <v>1.8935399999999998</v>
      </c>
    </row>
    <row r="16" spans="1:10">
      <c r="A16" s="5">
        <v>4</v>
      </c>
      <c r="B16" s="7" t="s">
        <v>22</v>
      </c>
      <c r="C16" s="16" t="s">
        <v>52</v>
      </c>
      <c r="D16" s="12">
        <f>'по норм.СНПП КП с 2022г.'!N16</f>
        <v>3.8</v>
      </c>
      <c r="E16" s="12">
        <f>'по норм.СНПП КП с 2022г.'!O16</f>
        <v>5.6999999999999993</v>
      </c>
      <c r="F16" s="27">
        <f t="shared" si="0"/>
        <v>3.8E-3</v>
      </c>
      <c r="G16" s="27">
        <f t="shared" si="3"/>
        <v>5.6999999999999993E-3</v>
      </c>
      <c r="H16" s="28">
        <v>447.5</v>
      </c>
      <c r="I16" s="29">
        <f t="shared" si="1"/>
        <v>1.7004999999999999</v>
      </c>
      <c r="J16" s="28">
        <f t="shared" si="2"/>
        <v>2.5507499999999999</v>
      </c>
    </row>
    <row r="17" spans="1:10">
      <c r="A17" s="5">
        <v>5</v>
      </c>
      <c r="B17" s="33" t="s">
        <v>23</v>
      </c>
      <c r="C17" s="16" t="s">
        <v>52</v>
      </c>
      <c r="D17" s="12">
        <f>'по норм.СНПП КП с 2022г.'!N17</f>
        <v>47.5</v>
      </c>
      <c r="E17" s="12">
        <f>'по норм.СНПП КП с 2022г.'!O17</f>
        <v>52.25</v>
      </c>
      <c r="F17" s="27">
        <f t="shared" si="0"/>
        <v>4.7500000000000001E-2</v>
      </c>
      <c r="G17" s="27">
        <f t="shared" si="3"/>
        <v>5.2249999999999998E-2</v>
      </c>
      <c r="H17" s="28">
        <v>350.3</v>
      </c>
      <c r="I17" s="29">
        <f t="shared" si="1"/>
        <v>16.639250000000001</v>
      </c>
      <c r="J17" s="28">
        <f t="shared" si="2"/>
        <v>18.303175</v>
      </c>
    </row>
    <row r="18" spans="1:10" ht="30">
      <c r="A18" s="5">
        <v>6</v>
      </c>
      <c r="B18" s="33" t="s">
        <v>24</v>
      </c>
      <c r="C18" s="16" t="s">
        <v>52</v>
      </c>
      <c r="D18" s="12">
        <f>'по норм.СНПП КП с 2022г.'!N18</f>
        <v>19</v>
      </c>
      <c r="E18" s="12">
        <f>'по норм.СНПП КП с 2022г.'!O18</f>
        <v>22.799999999999997</v>
      </c>
      <c r="F18" s="27">
        <f t="shared" si="0"/>
        <v>1.9E-2</v>
      </c>
      <c r="G18" s="27">
        <f t="shared" si="3"/>
        <v>2.2799999999999997E-2</v>
      </c>
      <c r="H18" s="28">
        <v>228.9</v>
      </c>
      <c r="I18" s="29">
        <f t="shared" si="1"/>
        <v>4.3491</v>
      </c>
      <c r="J18" s="28">
        <f>G18*H18</f>
        <v>5.2189199999999998</v>
      </c>
    </row>
    <row r="19" spans="1:10">
      <c r="A19" s="5">
        <v>7</v>
      </c>
      <c r="B19" s="7" t="s">
        <v>25</v>
      </c>
      <c r="C19" s="16" t="s">
        <v>52</v>
      </c>
      <c r="D19" s="12">
        <f>'по норм.СНПП КП с 2022г.'!N19</f>
        <v>19</v>
      </c>
      <c r="E19" s="12">
        <f>'по норм.СНПП КП с 2022г.'!O19</f>
        <v>23.75</v>
      </c>
      <c r="F19" s="27">
        <f t="shared" si="0"/>
        <v>1.9E-2</v>
      </c>
      <c r="G19" s="27">
        <f t="shared" si="3"/>
        <v>2.375E-2</v>
      </c>
      <c r="H19" s="28">
        <v>297.39999999999998</v>
      </c>
      <c r="I19" s="29">
        <f t="shared" si="1"/>
        <v>5.6505999999999998</v>
      </c>
      <c r="J19" s="28">
        <f>G19*H19</f>
        <v>7.0632499999999991</v>
      </c>
    </row>
    <row r="20" spans="1:10">
      <c r="A20" s="5">
        <v>8</v>
      </c>
      <c r="B20" s="7" t="s">
        <v>26</v>
      </c>
      <c r="C20" s="16" t="s">
        <v>52</v>
      </c>
      <c r="D20" s="12">
        <f>'по норм.СНПП КП с 2022г.'!N20</f>
        <v>30.4</v>
      </c>
      <c r="E20" s="12">
        <f>'по норм.СНПП КП с 2022г.'!O20</f>
        <v>35.15</v>
      </c>
      <c r="F20" s="27">
        <f t="shared" si="0"/>
        <v>3.04E-2</v>
      </c>
      <c r="G20" s="27">
        <f t="shared" si="3"/>
        <v>3.5150000000000001E-2</v>
      </c>
      <c r="H20" s="28">
        <v>242.5</v>
      </c>
      <c r="I20" s="29">
        <f t="shared" si="1"/>
        <v>7.3719999999999999</v>
      </c>
      <c r="J20" s="28">
        <f t="shared" si="2"/>
        <v>8.5238750000000003</v>
      </c>
    </row>
    <row r="21" spans="1:10">
      <c r="A21" s="5">
        <v>9</v>
      </c>
      <c r="B21" s="7" t="s">
        <v>27</v>
      </c>
      <c r="C21" s="16" t="s">
        <v>53</v>
      </c>
      <c r="D21" s="12">
        <f>'по норм.СНПП КП с 2022г.'!N21</f>
        <v>0.95</v>
      </c>
      <c r="E21" s="12">
        <f>'по норм.СНПП КП с 2022г.'!O21</f>
        <v>0.95</v>
      </c>
      <c r="F21" s="27">
        <f t="shared" si="0"/>
        <v>9.5E-4</v>
      </c>
      <c r="G21" s="27">
        <f t="shared" si="3"/>
        <v>9.5E-4</v>
      </c>
      <c r="H21" s="28">
        <v>7</v>
      </c>
      <c r="I21" s="29">
        <f>F21*H21</f>
        <v>6.6499999999999997E-3</v>
      </c>
      <c r="J21" s="28">
        <f>G21*H21</f>
        <v>6.6499999999999997E-3</v>
      </c>
    </row>
    <row r="22" spans="1:10">
      <c r="A22" s="5">
        <v>10</v>
      </c>
      <c r="B22" s="7" t="s">
        <v>11</v>
      </c>
      <c r="C22" s="16" t="s">
        <v>52</v>
      </c>
      <c r="D22" s="12">
        <f>'по норм.СНПП КП с 2022г.'!N22</f>
        <v>114</v>
      </c>
      <c r="E22" s="12">
        <f>'по норм.СНПП КП с 2022г.'!O22</f>
        <v>133</v>
      </c>
      <c r="F22" s="27">
        <f t="shared" si="0"/>
        <v>0.114</v>
      </c>
      <c r="G22" s="27">
        <f t="shared" si="3"/>
        <v>0.13300000000000001</v>
      </c>
      <c r="H22" s="28">
        <v>39.9</v>
      </c>
      <c r="I22" s="29">
        <f t="shared" si="1"/>
        <v>4.5486000000000004</v>
      </c>
      <c r="J22" s="28">
        <f t="shared" si="2"/>
        <v>5.3067000000000002</v>
      </c>
    </row>
    <row r="23" spans="1:10" ht="59.25" customHeight="1">
      <c r="A23" s="5">
        <v>11</v>
      </c>
      <c r="B23" s="7" t="s">
        <v>28</v>
      </c>
      <c r="C23" s="16" t="s">
        <v>52</v>
      </c>
      <c r="D23" s="12">
        <f>'по норм.СНПП КП с 2022г.'!N23</f>
        <v>171</v>
      </c>
      <c r="E23" s="12">
        <f>'по норм.СНПП КП с 2022г.'!O23</f>
        <v>209</v>
      </c>
      <c r="F23" s="27">
        <f t="shared" si="0"/>
        <v>0.17100000000000001</v>
      </c>
      <c r="G23" s="27">
        <f t="shared" si="3"/>
        <v>0.20899999999999999</v>
      </c>
      <c r="H23" s="28">
        <v>119.1</v>
      </c>
      <c r="I23" s="29">
        <f t="shared" si="1"/>
        <v>20.366099999999999</v>
      </c>
      <c r="J23" s="28">
        <f t="shared" si="2"/>
        <v>24.891899999999996</v>
      </c>
    </row>
    <row r="24" spans="1:10">
      <c r="A24" s="5">
        <v>12</v>
      </c>
      <c r="B24" s="7" t="s">
        <v>12</v>
      </c>
      <c r="C24" s="16" t="s">
        <v>52</v>
      </c>
      <c r="D24" s="12">
        <f>'по норм.СНПП КП с 2022г.'!N24</f>
        <v>90.25</v>
      </c>
      <c r="E24" s="12">
        <f>'по норм.СНПП КП с 2022г.'!O24</f>
        <v>95</v>
      </c>
      <c r="F24" s="27">
        <f t="shared" si="0"/>
        <v>9.0249999999999997E-2</v>
      </c>
      <c r="G24" s="27">
        <f t="shared" si="3"/>
        <v>9.5000000000000001E-2</v>
      </c>
      <c r="H24" s="28">
        <v>112.12</v>
      </c>
      <c r="I24" s="29">
        <f t="shared" si="1"/>
        <v>10.118830000000001</v>
      </c>
      <c r="J24" s="28">
        <f t="shared" si="2"/>
        <v>10.651400000000001</v>
      </c>
    </row>
    <row r="25" spans="1:10">
      <c r="A25" s="5">
        <v>13</v>
      </c>
      <c r="B25" s="7" t="s">
        <v>29</v>
      </c>
      <c r="C25" s="16" t="s">
        <v>52</v>
      </c>
      <c r="D25" s="12">
        <f>'по норм.СНПП КП с 2022г.'!N25</f>
        <v>8.5499999999999989</v>
      </c>
      <c r="E25" s="12">
        <f>'по норм.СНПП КП с 2022г.'!O25</f>
        <v>10.45</v>
      </c>
      <c r="F25" s="27">
        <f t="shared" si="0"/>
        <v>8.5499999999999986E-3</v>
      </c>
      <c r="G25" s="27">
        <f t="shared" si="3"/>
        <v>1.0449999999999999E-2</v>
      </c>
      <c r="H25" s="28">
        <v>120.7</v>
      </c>
      <c r="I25" s="29">
        <f t="shared" si="1"/>
        <v>1.0319849999999999</v>
      </c>
      <c r="J25" s="28">
        <f t="shared" si="2"/>
        <v>1.261315</v>
      </c>
    </row>
    <row r="26" spans="1:10">
      <c r="A26" s="5">
        <v>14</v>
      </c>
      <c r="B26" s="7" t="s">
        <v>30</v>
      </c>
      <c r="C26" s="15" t="s">
        <v>51</v>
      </c>
      <c r="D26" s="12">
        <f>'по норм.СНПП КП с 2022г.'!N26</f>
        <v>95</v>
      </c>
      <c r="E26" s="12">
        <f>'по норм.СНПП КП с 2022г.'!O26</f>
        <v>95</v>
      </c>
      <c r="F26" s="27">
        <f t="shared" si="0"/>
        <v>9.5000000000000001E-2</v>
      </c>
      <c r="G26" s="27">
        <f t="shared" si="3"/>
        <v>9.5000000000000001E-2</v>
      </c>
      <c r="H26" s="28">
        <v>46.5</v>
      </c>
      <c r="I26" s="29">
        <f t="shared" si="1"/>
        <v>4.4175000000000004</v>
      </c>
      <c r="J26" s="28">
        <f t="shared" si="2"/>
        <v>4.4175000000000004</v>
      </c>
    </row>
    <row r="27" spans="1:10">
      <c r="A27" s="6">
        <v>15</v>
      </c>
      <c r="B27" s="7" t="s">
        <v>31</v>
      </c>
      <c r="C27" s="15" t="s">
        <v>51</v>
      </c>
      <c r="D27" s="12">
        <f>'по норм.СНПП КП с 2022г.'!N27</f>
        <v>0</v>
      </c>
      <c r="E27" s="12">
        <f>'по норм.СНПП КП с 2022г.'!O27</f>
        <v>47.5</v>
      </c>
      <c r="F27" s="27">
        <f t="shared" si="0"/>
        <v>0</v>
      </c>
      <c r="G27" s="27">
        <f t="shared" si="3"/>
        <v>4.7500000000000001E-2</v>
      </c>
      <c r="H27" s="28">
        <v>75.099999999999994</v>
      </c>
      <c r="I27" s="29">
        <f t="shared" si="1"/>
        <v>0</v>
      </c>
      <c r="J27" s="28">
        <f t="shared" si="2"/>
        <v>3.5672499999999996</v>
      </c>
    </row>
    <row r="28" spans="1:10">
      <c r="A28" s="5">
        <v>16</v>
      </c>
      <c r="B28" s="7" t="s">
        <v>32</v>
      </c>
      <c r="C28" s="16" t="s">
        <v>52</v>
      </c>
      <c r="D28" s="12">
        <f>'по норм.СНПП КП с 2022г.'!N28</f>
        <v>38</v>
      </c>
      <c r="E28" s="12">
        <f>'по норм.СНПП КП с 2022г.'!O28</f>
        <v>47.5</v>
      </c>
      <c r="F28" s="27">
        <f t="shared" si="0"/>
        <v>3.7999999999999999E-2</v>
      </c>
      <c r="G28" s="27">
        <f t="shared" si="3"/>
        <v>4.7500000000000001E-2</v>
      </c>
      <c r="H28" s="28">
        <v>69</v>
      </c>
      <c r="I28" s="29">
        <f t="shared" si="1"/>
        <v>2.6219999999999999</v>
      </c>
      <c r="J28" s="28">
        <f t="shared" si="2"/>
        <v>3.2774999999999999</v>
      </c>
    </row>
    <row r="29" spans="1:10">
      <c r="A29" s="5">
        <v>17</v>
      </c>
      <c r="B29" s="7" t="s">
        <v>33</v>
      </c>
      <c r="C29" s="16" t="s">
        <v>52</v>
      </c>
      <c r="D29" s="12">
        <f>'по норм.СНПП КП с 2022г.'!N29</f>
        <v>57</v>
      </c>
      <c r="E29" s="12">
        <f>'по норм.СНПП КП с 2022г.'!O29</f>
        <v>76</v>
      </c>
      <c r="F29" s="27">
        <f t="shared" si="0"/>
        <v>5.7000000000000002E-2</v>
      </c>
      <c r="G29" s="27">
        <f t="shared" si="3"/>
        <v>7.5999999999999998E-2</v>
      </c>
      <c r="H29" s="28">
        <v>102.2</v>
      </c>
      <c r="I29" s="29">
        <f t="shared" si="1"/>
        <v>5.8254000000000001</v>
      </c>
      <c r="J29" s="28">
        <f t="shared" si="2"/>
        <v>7.7671999999999999</v>
      </c>
    </row>
    <row r="30" spans="1:10">
      <c r="A30" s="5">
        <v>18</v>
      </c>
      <c r="B30" s="7" t="s">
        <v>34</v>
      </c>
      <c r="C30" s="16" t="s">
        <v>52</v>
      </c>
      <c r="D30" s="12">
        <f>'по норм.СНПП КП с 2022г.'!N30</f>
        <v>28.5</v>
      </c>
      <c r="E30" s="12">
        <f>'по норм.СНПП КП с 2022г.'!O30</f>
        <v>40.85</v>
      </c>
      <c r="F30" s="27">
        <f t="shared" si="0"/>
        <v>2.8500000000000001E-2</v>
      </c>
      <c r="G30" s="27">
        <f t="shared" si="3"/>
        <v>4.0850000000000004E-2</v>
      </c>
      <c r="H30" s="28">
        <v>58.7</v>
      </c>
      <c r="I30" s="29">
        <f t="shared" si="1"/>
        <v>1.6729500000000002</v>
      </c>
      <c r="J30" s="28">
        <f t="shared" si="2"/>
        <v>2.3978950000000006</v>
      </c>
    </row>
    <row r="31" spans="1:10">
      <c r="A31" s="5">
        <v>19</v>
      </c>
      <c r="B31" s="7" t="s">
        <v>35</v>
      </c>
      <c r="C31" s="16" t="s">
        <v>52</v>
      </c>
      <c r="D31" s="12">
        <f>'по норм.СНПП КП с 2022г.'!N31</f>
        <v>7.6</v>
      </c>
      <c r="E31" s="12">
        <f>'по норм.СНПП КП с 2022г.'!O31</f>
        <v>11.399999999999999</v>
      </c>
      <c r="F31" s="27">
        <f t="shared" si="0"/>
        <v>7.6E-3</v>
      </c>
      <c r="G31" s="27">
        <f t="shared" si="3"/>
        <v>1.1399999999999999E-2</v>
      </c>
      <c r="H31" s="28">
        <v>51.4</v>
      </c>
      <c r="I31" s="29">
        <f t="shared" si="1"/>
        <v>0.39063999999999999</v>
      </c>
      <c r="J31" s="28">
        <f t="shared" si="2"/>
        <v>0.58595999999999993</v>
      </c>
    </row>
    <row r="32" spans="1:10">
      <c r="A32" s="5">
        <v>20</v>
      </c>
      <c r="B32" s="7" t="s">
        <v>36</v>
      </c>
      <c r="C32" s="16" t="s">
        <v>52</v>
      </c>
      <c r="D32" s="12">
        <f>'по норм.СНПП КП с 2022г.'!N32</f>
        <v>23.75</v>
      </c>
      <c r="E32" s="12">
        <f>'по норм.СНПП КП с 2022г.'!O32</f>
        <v>27.549999999999997</v>
      </c>
      <c r="F32" s="27">
        <f t="shared" si="0"/>
        <v>2.375E-2</v>
      </c>
      <c r="G32" s="27">
        <f t="shared" si="3"/>
        <v>2.7549999999999998E-2</v>
      </c>
      <c r="H32" s="28">
        <v>46</v>
      </c>
      <c r="I32" s="29">
        <f t="shared" si="1"/>
        <v>1.0925</v>
      </c>
      <c r="J32" s="28">
        <f t="shared" si="2"/>
        <v>1.2672999999999999</v>
      </c>
    </row>
    <row r="33" spans="1:10">
      <c r="A33" s="5">
        <v>21</v>
      </c>
      <c r="B33" s="7" t="s">
        <v>37</v>
      </c>
      <c r="C33" s="16" t="s">
        <v>52</v>
      </c>
      <c r="D33" s="12">
        <f>'по норм.СНПП КП с 2022г.'!N33</f>
        <v>17.099999999999998</v>
      </c>
      <c r="E33" s="12">
        <f>'по норм.СНПП КП с 2022г.'!O33</f>
        <v>19.95</v>
      </c>
      <c r="F33" s="27">
        <f t="shared" si="0"/>
        <v>1.7099999999999997E-2</v>
      </c>
      <c r="G33" s="27">
        <f t="shared" si="3"/>
        <v>1.9949999999999999E-2</v>
      </c>
      <c r="H33" s="30">
        <v>583</v>
      </c>
      <c r="I33" s="29">
        <f t="shared" si="1"/>
        <v>9.9692999999999987</v>
      </c>
      <c r="J33" s="28">
        <f t="shared" si="2"/>
        <v>11.630849999999999</v>
      </c>
    </row>
    <row r="34" spans="1:10">
      <c r="A34" s="5">
        <v>22</v>
      </c>
      <c r="B34" s="7" t="s">
        <v>13</v>
      </c>
      <c r="C34" s="15" t="s">
        <v>51</v>
      </c>
      <c r="D34" s="12">
        <f>'по норм.СНПП КП с 2022г.'!N34</f>
        <v>8.5499999999999989</v>
      </c>
      <c r="E34" s="12">
        <f>'по норм.СНПП КП с 2022г.'!O34</f>
        <v>10.45</v>
      </c>
      <c r="F34" s="27">
        <f t="shared" si="0"/>
        <v>8.5499999999999986E-3</v>
      </c>
      <c r="G34" s="27">
        <f t="shared" si="3"/>
        <v>1.0449999999999999E-2</v>
      </c>
      <c r="H34" s="28">
        <v>153.4</v>
      </c>
      <c r="I34" s="29">
        <f t="shared" si="1"/>
        <v>1.3115699999999999</v>
      </c>
      <c r="J34" s="28">
        <f t="shared" si="2"/>
        <v>1.60303</v>
      </c>
    </row>
    <row r="35" spans="1:10">
      <c r="A35" s="6">
        <v>23</v>
      </c>
      <c r="B35" s="33" t="s">
        <v>14</v>
      </c>
      <c r="C35" s="16" t="s">
        <v>52</v>
      </c>
      <c r="D35" s="12">
        <f>'по норм.СНПП КП с 2022г.'!N35</f>
        <v>11.399999999999999</v>
      </c>
      <c r="E35" s="12">
        <f>'по норм.СНПП КП с 2022г.'!O35</f>
        <v>19</v>
      </c>
      <c r="F35" s="27">
        <f t="shared" si="0"/>
        <v>1.1399999999999999E-2</v>
      </c>
      <c r="G35" s="27">
        <f t="shared" si="3"/>
        <v>1.9E-2</v>
      </c>
      <c r="H35" s="28">
        <v>133.79</v>
      </c>
      <c r="I35" s="29">
        <f t="shared" si="1"/>
        <v>1.5252059999999998</v>
      </c>
      <c r="J35" s="28">
        <f t="shared" si="2"/>
        <v>2.5420099999999999</v>
      </c>
    </row>
    <row r="36" spans="1:10">
      <c r="A36" s="5">
        <v>24</v>
      </c>
      <c r="B36" s="33" t="s">
        <v>38</v>
      </c>
      <c r="C36" s="16" t="s">
        <v>52</v>
      </c>
      <c r="D36" s="9">
        <f>'по норм.СНПП КП с 2022г.'!N36</f>
        <v>0.47499999999999998</v>
      </c>
      <c r="E36" s="9">
        <f>'по норм.СНПП КП с 2022г.'!O36</f>
        <v>0.56999999999999995</v>
      </c>
      <c r="F36" s="27">
        <f t="shared" si="0"/>
        <v>4.75E-4</v>
      </c>
      <c r="G36" s="27">
        <f t="shared" si="3"/>
        <v>5.6999999999999998E-4</v>
      </c>
      <c r="H36" s="28">
        <v>444.2</v>
      </c>
      <c r="I36" s="29">
        <f t="shared" si="1"/>
        <v>0.21099499999999999</v>
      </c>
      <c r="J36" s="28">
        <f t="shared" si="2"/>
        <v>0.25319399999999997</v>
      </c>
    </row>
    <row r="37" spans="1:10">
      <c r="A37" s="5">
        <v>25</v>
      </c>
      <c r="B37" s="33" t="s">
        <v>15</v>
      </c>
      <c r="C37" s="16" t="s">
        <v>52</v>
      </c>
      <c r="D37" s="9">
        <f>'по норм.СНПП КП с 2022г.'!N37</f>
        <v>0.47499999999999998</v>
      </c>
      <c r="E37" s="9">
        <f>'по норм.СНПП КП с 2022г.'!O37</f>
        <v>0.56999999999999995</v>
      </c>
      <c r="F37" s="27">
        <f t="shared" si="0"/>
        <v>4.75E-4</v>
      </c>
      <c r="G37" s="27">
        <f t="shared" si="3"/>
        <v>5.6999999999999998E-4</v>
      </c>
      <c r="H37" s="28">
        <v>336.7</v>
      </c>
      <c r="I37" s="29">
        <f t="shared" si="1"/>
        <v>0.15993250000000001</v>
      </c>
      <c r="J37" s="28">
        <f t="shared" si="2"/>
        <v>0.19191899999999998</v>
      </c>
    </row>
    <row r="38" spans="1:10">
      <c r="A38" s="5">
        <v>26</v>
      </c>
      <c r="B38" s="33" t="s">
        <v>39</v>
      </c>
      <c r="C38" s="16" t="s">
        <v>52</v>
      </c>
      <c r="D38" s="9">
        <f>'по норм.СНПП КП с 2022г.'!N38</f>
        <v>0.95</v>
      </c>
      <c r="E38" s="9">
        <f>'по норм.СНПП КП с 2022г.'!O38</f>
        <v>1.1399999999999999</v>
      </c>
      <c r="F38" s="27">
        <f t="shared" si="0"/>
        <v>9.5E-4</v>
      </c>
      <c r="G38" s="27">
        <f t="shared" si="3"/>
        <v>1.14E-3</v>
      </c>
      <c r="H38" s="28">
        <v>369</v>
      </c>
      <c r="I38" s="29">
        <f t="shared" si="1"/>
        <v>0.35054999999999997</v>
      </c>
      <c r="J38" s="28">
        <f t="shared" si="2"/>
        <v>0.42065999999999998</v>
      </c>
    </row>
    <row r="39" spans="1:10" ht="91.5" customHeight="1">
      <c r="A39" s="5">
        <v>27</v>
      </c>
      <c r="B39" s="33" t="s">
        <v>40</v>
      </c>
      <c r="C39" s="16" t="s">
        <v>52</v>
      </c>
      <c r="D39" s="12">
        <f>'по норм.СНПП КП с 2022г.'!N39</f>
        <v>23.75</v>
      </c>
      <c r="E39" s="12">
        <f>'по норм.СНПП КП с 2022г.'!O39</f>
        <v>28.5</v>
      </c>
      <c r="F39" s="27">
        <f t="shared" si="0"/>
        <v>2.375E-2</v>
      </c>
      <c r="G39" s="27">
        <f t="shared" si="3"/>
        <v>2.8500000000000001E-2</v>
      </c>
      <c r="H39" s="28">
        <v>57.8</v>
      </c>
      <c r="I39" s="29">
        <f t="shared" si="1"/>
        <v>1.3727499999999999</v>
      </c>
      <c r="J39" s="28">
        <f t="shared" si="2"/>
        <v>1.6473</v>
      </c>
    </row>
    <row r="40" spans="1:10">
      <c r="A40" s="5">
        <v>28</v>
      </c>
      <c r="B40" s="33" t="s">
        <v>16</v>
      </c>
      <c r="C40" s="16" t="s">
        <v>52</v>
      </c>
      <c r="D40" s="9">
        <f>'по норм.СНПП КП с 2022г.'!N40</f>
        <v>0.38</v>
      </c>
      <c r="E40" s="9">
        <f>'по норм.СНПП КП с 2022г.'!O40</f>
        <v>0.47499999999999998</v>
      </c>
      <c r="F40" s="27">
        <f t="shared" si="0"/>
        <v>3.8000000000000002E-4</v>
      </c>
      <c r="G40" s="27">
        <f t="shared" si="3"/>
        <v>4.75E-4</v>
      </c>
      <c r="H40" s="28">
        <v>1355.3</v>
      </c>
      <c r="I40" s="29">
        <f>F40*H40</f>
        <v>0.51501399999999997</v>
      </c>
      <c r="J40" s="28">
        <f>G40*H40</f>
        <v>0.64376749999999994</v>
      </c>
    </row>
    <row r="41" spans="1:10">
      <c r="A41" s="5">
        <v>29</v>
      </c>
      <c r="B41" s="7" t="s">
        <v>42</v>
      </c>
      <c r="C41" s="16" t="s">
        <v>52</v>
      </c>
      <c r="D41" s="12">
        <f>'по норм.СНПП КП с 2022г.'!N41</f>
        <v>1.9</v>
      </c>
      <c r="E41" s="12">
        <f>'по норм.СНПП КП с 2022г.'!O41</f>
        <v>2.8499999999999996</v>
      </c>
      <c r="F41" s="27">
        <f t="shared" si="0"/>
        <v>1.9E-3</v>
      </c>
      <c r="G41" s="27">
        <f t="shared" si="3"/>
        <v>2.8499999999999997E-3</v>
      </c>
      <c r="H41" s="28">
        <v>277.5</v>
      </c>
      <c r="I41" s="29">
        <f>F41*H41</f>
        <v>0.52725</v>
      </c>
      <c r="J41" s="28">
        <f>G41*H41</f>
        <v>0.79087499999999988</v>
      </c>
    </row>
    <row r="42" spans="1:10">
      <c r="A42" s="5">
        <v>30</v>
      </c>
      <c r="B42" s="7" t="s">
        <v>41</v>
      </c>
      <c r="C42" s="16" t="s">
        <v>52</v>
      </c>
      <c r="D42" s="12">
        <f>'по норм.СНПП КП с 2022г.'!N42</f>
        <v>2.8499999999999996</v>
      </c>
      <c r="E42" s="12">
        <f>'по норм.СНПП КП с 2022г.'!O42</f>
        <v>4.75</v>
      </c>
      <c r="F42" s="27">
        <f t="shared" si="0"/>
        <v>2.8499999999999997E-3</v>
      </c>
      <c r="G42" s="27">
        <f t="shared" si="3"/>
        <v>4.7499999999999999E-3</v>
      </c>
      <c r="H42" s="28">
        <v>13</v>
      </c>
      <c r="I42" s="29">
        <f>F42*H42</f>
        <v>3.7049999999999993E-2</v>
      </c>
      <c r="J42" s="28">
        <f>G42*H42</f>
        <v>6.1749999999999999E-2</v>
      </c>
    </row>
    <row r="43" spans="1:10" ht="15.75">
      <c r="A43" s="3"/>
      <c r="B43" s="17"/>
      <c r="C43" s="17"/>
      <c r="D43" s="18"/>
      <c r="E43" s="18"/>
      <c r="F43" s="47" t="s">
        <v>17</v>
      </c>
      <c r="G43" s="47"/>
      <c r="H43" s="47"/>
      <c r="I43" s="31">
        <f>SUM(I13:I42)</f>
        <v>137.72088250000002</v>
      </c>
      <c r="J43" s="31">
        <f>SUM(J13:J42)</f>
        <v>167.4119355</v>
      </c>
    </row>
    <row r="44" spans="1:10">
      <c r="A44" s="3"/>
      <c r="B44" s="3"/>
      <c r="C44" s="3"/>
      <c r="D44" s="3"/>
      <c r="E44" s="3"/>
    </row>
    <row r="45" spans="1:10">
      <c r="A45" s="3"/>
      <c r="B45" s="3"/>
      <c r="C45" s="3"/>
      <c r="D45" s="3"/>
      <c r="E45" s="3"/>
      <c r="I45" s="32">
        <f>'по норм.СНПП КП с 2022г.'!I43/100%*95%</f>
        <v>137.72088249999999</v>
      </c>
      <c r="J45" s="32">
        <f>'по норм.СНПП КП с 2022г.'!J43/100%*95%</f>
        <v>167.41193550000003</v>
      </c>
    </row>
    <row r="46" spans="1:10">
      <c r="A46" s="19"/>
      <c r="B46" s="3"/>
      <c r="C46" s="3"/>
      <c r="D46" s="3"/>
      <c r="E46" s="3"/>
    </row>
    <row r="47" spans="1:10">
      <c r="A47" s="4"/>
    </row>
  </sheetData>
  <mergeCells count="18">
    <mergeCell ref="F43:H43"/>
    <mergeCell ref="D8:E8"/>
    <mergeCell ref="B8:B12"/>
    <mergeCell ref="C1:E1"/>
    <mergeCell ref="C2:E2"/>
    <mergeCell ref="A4:E4"/>
    <mergeCell ref="A5:E5"/>
    <mergeCell ref="A6:E6"/>
    <mergeCell ref="I8:J8"/>
    <mergeCell ref="C8:C12"/>
    <mergeCell ref="A8:A12"/>
    <mergeCell ref="D11:D12"/>
    <mergeCell ref="E11:E12"/>
    <mergeCell ref="F10:G10"/>
    <mergeCell ref="I9:J9"/>
    <mergeCell ref="I12:J12"/>
    <mergeCell ref="D9:E9"/>
    <mergeCell ref="D10:E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7"/>
  <sheetViews>
    <sheetView tabSelected="1" zoomScaleNormal="100" workbookViewId="0">
      <selection activeCell="C1" sqref="C1:E1"/>
    </sheetView>
  </sheetViews>
  <sheetFormatPr defaultColWidth="9.125" defaultRowHeight="15"/>
  <cols>
    <col min="1" max="1" width="4.875" style="1" customWidth="1"/>
    <col min="2" max="2" width="44.25" style="1" customWidth="1"/>
    <col min="3" max="3" width="10.25" style="1" customWidth="1"/>
    <col min="4" max="4" width="12.375" style="1" customWidth="1"/>
    <col min="5" max="5" width="12" style="1" customWidth="1"/>
    <col min="6" max="8" width="9.125" style="20"/>
    <col min="9" max="9" width="9.25" style="20" customWidth="1"/>
    <col min="10" max="13" width="9.125" style="20"/>
    <col min="14" max="14" width="12.25" style="20" customWidth="1"/>
    <col min="15" max="15" width="11" style="20" customWidth="1"/>
    <col min="16" max="17" width="9.125" style="20"/>
    <col min="18" max="16384" width="9.125" style="1"/>
  </cols>
  <sheetData>
    <row r="1" spans="1:15" ht="87.75" customHeight="1">
      <c r="B1" s="13"/>
      <c r="C1" s="48" t="s">
        <v>58</v>
      </c>
      <c r="D1" s="48"/>
      <c r="E1" s="48"/>
    </row>
    <row r="2" spans="1:15" ht="93" customHeight="1">
      <c r="B2" s="14"/>
      <c r="C2" s="49" t="s">
        <v>61</v>
      </c>
      <c r="D2" s="49"/>
      <c r="E2" s="49"/>
    </row>
    <row r="4" spans="1:15" ht="15.75">
      <c r="A4" s="50" t="s">
        <v>48</v>
      </c>
      <c r="B4" s="50"/>
      <c r="C4" s="50"/>
      <c r="D4" s="50"/>
      <c r="E4" s="50"/>
    </row>
    <row r="5" spans="1:15" ht="15.75">
      <c r="A5" s="50" t="s">
        <v>49</v>
      </c>
      <c r="B5" s="50"/>
      <c r="C5" s="50"/>
      <c r="D5" s="50"/>
      <c r="E5" s="50"/>
    </row>
    <row r="6" spans="1:15" ht="15.75">
      <c r="A6" s="50" t="s">
        <v>59</v>
      </c>
      <c r="B6" s="50"/>
      <c r="C6" s="50"/>
      <c r="D6" s="50"/>
      <c r="E6" s="50"/>
    </row>
    <row r="7" spans="1:15">
      <c r="A7" s="2"/>
      <c r="B7" s="2"/>
      <c r="C7" s="3"/>
      <c r="D7" s="3"/>
      <c r="E7" s="3"/>
    </row>
    <row r="8" spans="1:15" ht="22.5" customHeight="1">
      <c r="A8" s="41" t="s">
        <v>46</v>
      </c>
      <c r="B8" s="40" t="s">
        <v>4</v>
      </c>
      <c r="C8" s="40" t="s">
        <v>45</v>
      </c>
      <c r="D8" s="45" t="s">
        <v>0</v>
      </c>
      <c r="E8" s="45"/>
      <c r="F8" s="21"/>
      <c r="G8" s="21"/>
      <c r="H8" s="24"/>
      <c r="I8" s="38" t="s">
        <v>1</v>
      </c>
      <c r="J8" s="39"/>
    </row>
    <row r="9" spans="1:15" ht="30" customHeight="1">
      <c r="A9" s="41"/>
      <c r="B9" s="40"/>
      <c r="C9" s="40"/>
      <c r="D9" s="45" t="s">
        <v>2</v>
      </c>
      <c r="E9" s="45"/>
      <c r="F9" s="21"/>
      <c r="G9" s="21"/>
      <c r="H9" s="24"/>
      <c r="I9" s="38" t="s">
        <v>3</v>
      </c>
      <c r="J9" s="39"/>
    </row>
    <row r="10" spans="1:15">
      <c r="A10" s="41"/>
      <c r="B10" s="40"/>
      <c r="C10" s="40"/>
      <c r="D10" s="46" t="s">
        <v>56</v>
      </c>
      <c r="E10" s="46"/>
      <c r="F10" s="43" t="s">
        <v>57</v>
      </c>
      <c r="G10" s="43"/>
      <c r="H10" s="25" t="s">
        <v>7</v>
      </c>
      <c r="I10" s="26" t="s">
        <v>5</v>
      </c>
      <c r="J10" s="26" t="s">
        <v>6</v>
      </c>
    </row>
    <row r="11" spans="1:15">
      <c r="A11" s="41"/>
      <c r="B11" s="40"/>
      <c r="C11" s="40"/>
      <c r="D11" s="51" t="s">
        <v>54</v>
      </c>
      <c r="E11" s="51" t="s">
        <v>55</v>
      </c>
      <c r="F11" s="26" t="s">
        <v>5</v>
      </c>
      <c r="G11" s="26" t="s">
        <v>6</v>
      </c>
      <c r="H11" s="25" t="s">
        <v>18</v>
      </c>
      <c r="I11" s="25" t="s">
        <v>8</v>
      </c>
      <c r="J11" s="25" t="s">
        <v>9</v>
      </c>
    </row>
    <row r="12" spans="1:15">
      <c r="A12" s="41"/>
      <c r="B12" s="40"/>
      <c r="C12" s="40"/>
      <c r="D12" s="51"/>
      <c r="E12" s="51"/>
      <c r="F12" s="25" t="s">
        <v>8</v>
      </c>
      <c r="G12" s="25" t="s">
        <v>9</v>
      </c>
      <c r="H12" s="25" t="s">
        <v>10</v>
      </c>
      <c r="I12" s="44" t="s">
        <v>10</v>
      </c>
      <c r="J12" s="44"/>
      <c r="L12" s="39" t="s">
        <v>44</v>
      </c>
      <c r="M12" s="39"/>
      <c r="N12" s="39" t="s">
        <v>43</v>
      </c>
      <c r="O12" s="39"/>
    </row>
    <row r="13" spans="1:15">
      <c r="A13" s="5">
        <v>1</v>
      </c>
      <c r="B13" s="8" t="s">
        <v>19</v>
      </c>
      <c r="C13" s="15" t="s">
        <v>51</v>
      </c>
      <c r="D13" s="9">
        <v>390</v>
      </c>
      <c r="E13" s="10">
        <v>450</v>
      </c>
      <c r="F13" s="27">
        <f>D13/1000</f>
        <v>0.39</v>
      </c>
      <c r="G13" s="27">
        <f>E13/1000</f>
        <v>0.45</v>
      </c>
      <c r="H13" s="28">
        <v>67.8</v>
      </c>
      <c r="I13" s="29">
        <f>F13*H13</f>
        <v>26.442</v>
      </c>
      <c r="J13" s="28">
        <f>G13*H13</f>
        <v>30.509999999999998</v>
      </c>
      <c r="L13" s="34">
        <v>390</v>
      </c>
      <c r="M13" s="35">
        <v>450</v>
      </c>
      <c r="N13" s="36">
        <f>L13*95%</f>
        <v>370.5</v>
      </c>
      <c r="O13" s="36">
        <f>M13*95%</f>
        <v>427.5</v>
      </c>
    </row>
    <row r="14" spans="1:15">
      <c r="A14" s="5">
        <v>2</v>
      </c>
      <c r="B14" s="7" t="s">
        <v>20</v>
      </c>
      <c r="C14" s="16" t="s">
        <v>52</v>
      </c>
      <c r="D14" s="10">
        <v>30</v>
      </c>
      <c r="E14" s="10">
        <v>40</v>
      </c>
      <c r="F14" s="27">
        <f t="shared" ref="F14:G42" si="0">D14/1000</f>
        <v>0.03</v>
      </c>
      <c r="G14" s="27">
        <f>E14/1000</f>
        <v>0.04</v>
      </c>
      <c r="H14" s="28">
        <v>255</v>
      </c>
      <c r="I14" s="29">
        <f t="shared" ref="I14:I39" si="1">F14*H14</f>
        <v>7.6499999999999995</v>
      </c>
      <c r="J14" s="28">
        <f t="shared" ref="J14:J39" si="2">G14*H14</f>
        <v>10.200000000000001</v>
      </c>
      <c r="L14" s="35">
        <v>30</v>
      </c>
      <c r="M14" s="35">
        <v>40</v>
      </c>
      <c r="N14" s="36">
        <f t="shared" ref="N14:O42" si="3">L14*95%</f>
        <v>28.5</v>
      </c>
      <c r="O14" s="36">
        <f t="shared" si="3"/>
        <v>38</v>
      </c>
    </row>
    <row r="15" spans="1:15">
      <c r="A15" s="5">
        <v>3</v>
      </c>
      <c r="B15" s="7" t="s">
        <v>21</v>
      </c>
      <c r="C15" s="16" t="s">
        <v>52</v>
      </c>
      <c r="D15" s="10">
        <v>9</v>
      </c>
      <c r="E15" s="10">
        <v>11</v>
      </c>
      <c r="F15" s="27">
        <f t="shared" si="0"/>
        <v>8.9999999999999993E-3</v>
      </c>
      <c r="G15" s="27">
        <f t="shared" si="0"/>
        <v>1.0999999999999999E-2</v>
      </c>
      <c r="H15" s="28">
        <v>181.2</v>
      </c>
      <c r="I15" s="29">
        <f t="shared" si="1"/>
        <v>1.6307999999999998</v>
      </c>
      <c r="J15" s="28">
        <f t="shared" si="2"/>
        <v>1.9931999999999999</v>
      </c>
      <c r="L15" s="35">
        <v>9</v>
      </c>
      <c r="M15" s="35">
        <v>11</v>
      </c>
      <c r="N15" s="36">
        <f t="shared" si="3"/>
        <v>8.5499999999999989</v>
      </c>
      <c r="O15" s="36">
        <f t="shared" si="3"/>
        <v>10.45</v>
      </c>
    </row>
    <row r="16" spans="1:15">
      <c r="A16" s="5">
        <v>4</v>
      </c>
      <c r="B16" s="7" t="s">
        <v>22</v>
      </c>
      <c r="C16" s="16" t="s">
        <v>52</v>
      </c>
      <c r="D16" s="10">
        <v>4</v>
      </c>
      <c r="E16" s="10">
        <v>6</v>
      </c>
      <c r="F16" s="27">
        <f t="shared" si="0"/>
        <v>4.0000000000000001E-3</v>
      </c>
      <c r="G16" s="27">
        <f t="shared" si="0"/>
        <v>6.0000000000000001E-3</v>
      </c>
      <c r="H16" s="28">
        <v>447.5</v>
      </c>
      <c r="I16" s="29">
        <f t="shared" si="1"/>
        <v>1.79</v>
      </c>
      <c r="J16" s="28">
        <f t="shared" si="2"/>
        <v>2.6850000000000001</v>
      </c>
      <c r="L16" s="35">
        <v>4</v>
      </c>
      <c r="M16" s="35">
        <v>6</v>
      </c>
      <c r="N16" s="36">
        <f t="shared" si="3"/>
        <v>3.8</v>
      </c>
      <c r="O16" s="36">
        <f t="shared" si="3"/>
        <v>5.6999999999999993</v>
      </c>
    </row>
    <row r="17" spans="1:15">
      <c r="A17" s="5">
        <v>5</v>
      </c>
      <c r="B17" s="33" t="s">
        <v>23</v>
      </c>
      <c r="C17" s="16" t="s">
        <v>52</v>
      </c>
      <c r="D17" s="10">
        <v>50</v>
      </c>
      <c r="E17" s="10">
        <v>55</v>
      </c>
      <c r="F17" s="27">
        <f t="shared" si="0"/>
        <v>0.05</v>
      </c>
      <c r="G17" s="27">
        <f t="shared" si="0"/>
        <v>5.5E-2</v>
      </c>
      <c r="H17" s="28">
        <v>350.3</v>
      </c>
      <c r="I17" s="29">
        <f t="shared" si="1"/>
        <v>17.515000000000001</v>
      </c>
      <c r="J17" s="28">
        <f t="shared" si="2"/>
        <v>19.266500000000001</v>
      </c>
      <c r="L17" s="35">
        <v>50</v>
      </c>
      <c r="M17" s="35">
        <v>55</v>
      </c>
      <c r="N17" s="36">
        <f t="shared" si="3"/>
        <v>47.5</v>
      </c>
      <c r="O17" s="36">
        <f t="shared" si="3"/>
        <v>52.25</v>
      </c>
    </row>
    <row r="18" spans="1:15" ht="30">
      <c r="A18" s="5">
        <v>6</v>
      </c>
      <c r="B18" s="33" t="s">
        <v>24</v>
      </c>
      <c r="C18" s="16" t="s">
        <v>52</v>
      </c>
      <c r="D18" s="10">
        <v>20</v>
      </c>
      <c r="E18" s="10">
        <v>24</v>
      </c>
      <c r="F18" s="27">
        <f t="shared" si="0"/>
        <v>0.02</v>
      </c>
      <c r="G18" s="27">
        <f t="shared" si="0"/>
        <v>2.4E-2</v>
      </c>
      <c r="H18" s="28">
        <v>228.9</v>
      </c>
      <c r="I18" s="29">
        <f t="shared" si="1"/>
        <v>4.5780000000000003</v>
      </c>
      <c r="J18" s="28">
        <f>G18*H18</f>
        <v>5.4935999999999998</v>
      </c>
      <c r="L18" s="35">
        <v>20</v>
      </c>
      <c r="M18" s="35">
        <v>24</v>
      </c>
      <c r="N18" s="36">
        <f t="shared" si="3"/>
        <v>19</v>
      </c>
      <c r="O18" s="36">
        <f t="shared" si="3"/>
        <v>22.799999999999997</v>
      </c>
    </row>
    <row r="19" spans="1:15">
      <c r="A19" s="5">
        <v>7</v>
      </c>
      <c r="B19" s="7" t="s">
        <v>25</v>
      </c>
      <c r="C19" s="16" t="s">
        <v>52</v>
      </c>
      <c r="D19" s="10">
        <v>20</v>
      </c>
      <c r="E19" s="10">
        <v>25</v>
      </c>
      <c r="F19" s="27">
        <f t="shared" si="0"/>
        <v>0.02</v>
      </c>
      <c r="G19" s="27">
        <f t="shared" si="0"/>
        <v>2.5000000000000001E-2</v>
      </c>
      <c r="H19" s="28">
        <v>297.39999999999998</v>
      </c>
      <c r="I19" s="29">
        <f t="shared" si="1"/>
        <v>5.9479999999999995</v>
      </c>
      <c r="J19" s="28">
        <f>G19*H19</f>
        <v>7.4349999999999996</v>
      </c>
      <c r="L19" s="35">
        <v>20</v>
      </c>
      <c r="M19" s="35">
        <v>25</v>
      </c>
      <c r="N19" s="36">
        <f t="shared" si="3"/>
        <v>19</v>
      </c>
      <c r="O19" s="36">
        <f t="shared" si="3"/>
        <v>23.75</v>
      </c>
    </row>
    <row r="20" spans="1:15">
      <c r="A20" s="5">
        <v>8</v>
      </c>
      <c r="B20" s="7" t="s">
        <v>26</v>
      </c>
      <c r="C20" s="16" t="s">
        <v>52</v>
      </c>
      <c r="D20" s="10">
        <v>32</v>
      </c>
      <c r="E20" s="10">
        <v>37</v>
      </c>
      <c r="F20" s="27">
        <f t="shared" si="0"/>
        <v>3.2000000000000001E-2</v>
      </c>
      <c r="G20" s="27">
        <f t="shared" si="0"/>
        <v>3.6999999999999998E-2</v>
      </c>
      <c r="H20" s="28">
        <v>242.5</v>
      </c>
      <c r="I20" s="29">
        <f t="shared" si="1"/>
        <v>7.76</v>
      </c>
      <c r="J20" s="28">
        <f t="shared" si="2"/>
        <v>8.9725000000000001</v>
      </c>
      <c r="L20" s="35">
        <v>32</v>
      </c>
      <c r="M20" s="35">
        <v>37</v>
      </c>
      <c r="N20" s="36">
        <f t="shared" si="3"/>
        <v>30.4</v>
      </c>
      <c r="O20" s="36">
        <f t="shared" si="3"/>
        <v>35.15</v>
      </c>
    </row>
    <row r="21" spans="1:15">
      <c r="A21" s="5">
        <v>9</v>
      </c>
      <c r="B21" s="7" t="s">
        <v>27</v>
      </c>
      <c r="C21" s="16" t="s">
        <v>53</v>
      </c>
      <c r="D21" s="11">
        <v>1</v>
      </c>
      <c r="E21" s="11">
        <v>1</v>
      </c>
      <c r="F21" s="27">
        <f t="shared" si="0"/>
        <v>1E-3</v>
      </c>
      <c r="G21" s="27">
        <f t="shared" si="0"/>
        <v>1E-3</v>
      </c>
      <c r="H21" s="28">
        <v>7</v>
      </c>
      <c r="I21" s="29">
        <f>F21*H21</f>
        <v>7.0000000000000001E-3</v>
      </c>
      <c r="J21" s="28">
        <f>G21*H21</f>
        <v>7.0000000000000001E-3</v>
      </c>
      <c r="L21" s="35">
        <v>1</v>
      </c>
      <c r="M21" s="35">
        <v>1</v>
      </c>
      <c r="N21" s="36">
        <f t="shared" si="3"/>
        <v>0.95</v>
      </c>
      <c r="O21" s="36">
        <f t="shared" si="3"/>
        <v>0.95</v>
      </c>
    </row>
    <row r="22" spans="1:15">
      <c r="A22" s="5">
        <v>10</v>
      </c>
      <c r="B22" s="7" t="s">
        <v>11</v>
      </c>
      <c r="C22" s="16" t="s">
        <v>52</v>
      </c>
      <c r="D22" s="10">
        <v>120</v>
      </c>
      <c r="E22" s="10">
        <v>140</v>
      </c>
      <c r="F22" s="27">
        <f t="shared" si="0"/>
        <v>0.12</v>
      </c>
      <c r="G22" s="27">
        <f t="shared" si="0"/>
        <v>0.14000000000000001</v>
      </c>
      <c r="H22" s="28">
        <v>39.9</v>
      </c>
      <c r="I22" s="29">
        <f t="shared" si="1"/>
        <v>4.7879999999999994</v>
      </c>
      <c r="J22" s="28">
        <f t="shared" si="2"/>
        <v>5.5860000000000003</v>
      </c>
      <c r="L22" s="35">
        <v>120</v>
      </c>
      <c r="M22" s="35">
        <v>140</v>
      </c>
      <c r="N22" s="36">
        <f t="shared" si="3"/>
        <v>114</v>
      </c>
      <c r="O22" s="36">
        <f t="shared" si="3"/>
        <v>133</v>
      </c>
    </row>
    <row r="23" spans="1:15" ht="59.25" customHeight="1">
      <c r="A23" s="5">
        <v>11</v>
      </c>
      <c r="B23" s="7" t="s">
        <v>28</v>
      </c>
      <c r="C23" s="16" t="s">
        <v>52</v>
      </c>
      <c r="D23" s="10">
        <v>180</v>
      </c>
      <c r="E23" s="10">
        <v>220</v>
      </c>
      <c r="F23" s="27">
        <f t="shared" si="0"/>
        <v>0.18</v>
      </c>
      <c r="G23" s="27">
        <f t="shared" si="0"/>
        <v>0.22</v>
      </c>
      <c r="H23" s="28">
        <v>119.1</v>
      </c>
      <c r="I23" s="29">
        <f t="shared" si="1"/>
        <v>21.437999999999999</v>
      </c>
      <c r="J23" s="28">
        <f t="shared" si="2"/>
        <v>26.201999999999998</v>
      </c>
      <c r="L23" s="35">
        <v>180</v>
      </c>
      <c r="M23" s="35">
        <v>220</v>
      </c>
      <c r="N23" s="36">
        <f t="shared" si="3"/>
        <v>171</v>
      </c>
      <c r="O23" s="36">
        <f t="shared" si="3"/>
        <v>209</v>
      </c>
    </row>
    <row r="24" spans="1:15">
      <c r="A24" s="5">
        <v>12</v>
      </c>
      <c r="B24" s="7" t="s">
        <v>12</v>
      </c>
      <c r="C24" s="16" t="s">
        <v>52</v>
      </c>
      <c r="D24" s="10">
        <v>95</v>
      </c>
      <c r="E24" s="10">
        <v>100</v>
      </c>
      <c r="F24" s="27">
        <f t="shared" si="0"/>
        <v>9.5000000000000001E-2</v>
      </c>
      <c r="G24" s="27">
        <f t="shared" si="0"/>
        <v>0.1</v>
      </c>
      <c r="H24" s="28">
        <v>112.12</v>
      </c>
      <c r="I24" s="29">
        <f t="shared" si="1"/>
        <v>10.651400000000001</v>
      </c>
      <c r="J24" s="28">
        <f t="shared" si="2"/>
        <v>11.212000000000002</v>
      </c>
      <c r="L24" s="35">
        <v>95</v>
      </c>
      <c r="M24" s="35">
        <v>100</v>
      </c>
      <c r="N24" s="36">
        <f t="shared" si="3"/>
        <v>90.25</v>
      </c>
      <c r="O24" s="36">
        <f t="shared" si="3"/>
        <v>95</v>
      </c>
    </row>
    <row r="25" spans="1:15">
      <c r="A25" s="5">
        <v>13</v>
      </c>
      <c r="B25" s="7" t="s">
        <v>29</v>
      </c>
      <c r="C25" s="16" t="s">
        <v>52</v>
      </c>
      <c r="D25" s="11">
        <v>9</v>
      </c>
      <c r="E25" s="11">
        <v>11</v>
      </c>
      <c r="F25" s="27">
        <f t="shared" si="0"/>
        <v>8.9999999999999993E-3</v>
      </c>
      <c r="G25" s="27">
        <f t="shared" si="0"/>
        <v>1.0999999999999999E-2</v>
      </c>
      <c r="H25" s="28">
        <v>120.7</v>
      </c>
      <c r="I25" s="29">
        <f t="shared" si="1"/>
        <v>1.0863</v>
      </c>
      <c r="J25" s="28">
        <f t="shared" si="2"/>
        <v>1.3276999999999999</v>
      </c>
      <c r="L25" s="35">
        <v>9</v>
      </c>
      <c r="M25" s="35">
        <v>11</v>
      </c>
      <c r="N25" s="36">
        <f t="shared" si="3"/>
        <v>8.5499999999999989</v>
      </c>
      <c r="O25" s="36">
        <f t="shared" si="3"/>
        <v>10.45</v>
      </c>
    </row>
    <row r="26" spans="1:15">
      <c r="A26" s="5">
        <v>14</v>
      </c>
      <c r="B26" s="7" t="s">
        <v>30</v>
      </c>
      <c r="C26" s="15" t="s">
        <v>51</v>
      </c>
      <c r="D26" s="11">
        <v>100</v>
      </c>
      <c r="E26" s="11">
        <v>100</v>
      </c>
      <c r="F26" s="27">
        <f t="shared" si="0"/>
        <v>0.1</v>
      </c>
      <c r="G26" s="27">
        <f t="shared" si="0"/>
        <v>0.1</v>
      </c>
      <c r="H26" s="28">
        <v>46.5</v>
      </c>
      <c r="I26" s="29">
        <f t="shared" si="1"/>
        <v>4.6500000000000004</v>
      </c>
      <c r="J26" s="28">
        <f t="shared" si="2"/>
        <v>4.6500000000000004</v>
      </c>
      <c r="L26" s="35">
        <v>100</v>
      </c>
      <c r="M26" s="35">
        <v>100</v>
      </c>
      <c r="N26" s="36">
        <f t="shared" si="3"/>
        <v>95</v>
      </c>
      <c r="O26" s="36">
        <f t="shared" si="3"/>
        <v>95</v>
      </c>
    </row>
    <row r="27" spans="1:15">
      <c r="A27" s="6">
        <v>15</v>
      </c>
      <c r="B27" s="7" t="s">
        <v>31</v>
      </c>
      <c r="C27" s="15" t="s">
        <v>51</v>
      </c>
      <c r="D27" s="11">
        <v>0</v>
      </c>
      <c r="E27" s="11">
        <v>50</v>
      </c>
      <c r="F27" s="27">
        <f t="shared" si="0"/>
        <v>0</v>
      </c>
      <c r="G27" s="27">
        <f t="shared" si="0"/>
        <v>0.05</v>
      </c>
      <c r="H27" s="28">
        <v>75.099999999999994</v>
      </c>
      <c r="I27" s="29">
        <f t="shared" si="1"/>
        <v>0</v>
      </c>
      <c r="J27" s="28">
        <f t="shared" si="2"/>
        <v>3.7549999999999999</v>
      </c>
      <c r="L27" s="35">
        <v>0</v>
      </c>
      <c r="M27" s="35">
        <v>50</v>
      </c>
      <c r="N27" s="36">
        <f t="shared" si="3"/>
        <v>0</v>
      </c>
      <c r="O27" s="36">
        <f t="shared" si="3"/>
        <v>47.5</v>
      </c>
    </row>
    <row r="28" spans="1:15">
      <c r="A28" s="5">
        <v>16</v>
      </c>
      <c r="B28" s="7" t="s">
        <v>32</v>
      </c>
      <c r="C28" s="16" t="s">
        <v>52</v>
      </c>
      <c r="D28" s="11">
        <v>40</v>
      </c>
      <c r="E28" s="11">
        <v>50</v>
      </c>
      <c r="F28" s="27">
        <f t="shared" si="0"/>
        <v>0.04</v>
      </c>
      <c r="G28" s="27">
        <f t="shared" si="0"/>
        <v>0.05</v>
      </c>
      <c r="H28" s="28">
        <v>69</v>
      </c>
      <c r="I28" s="29">
        <f t="shared" si="1"/>
        <v>2.7600000000000002</v>
      </c>
      <c r="J28" s="28">
        <f t="shared" si="2"/>
        <v>3.45</v>
      </c>
      <c r="L28" s="35">
        <v>40</v>
      </c>
      <c r="M28" s="35">
        <v>50</v>
      </c>
      <c r="N28" s="36">
        <f t="shared" si="3"/>
        <v>38</v>
      </c>
      <c r="O28" s="36">
        <f t="shared" si="3"/>
        <v>47.5</v>
      </c>
    </row>
    <row r="29" spans="1:15">
      <c r="A29" s="5">
        <v>17</v>
      </c>
      <c r="B29" s="7" t="s">
        <v>33</v>
      </c>
      <c r="C29" s="16" t="s">
        <v>52</v>
      </c>
      <c r="D29" s="11">
        <v>60</v>
      </c>
      <c r="E29" s="11">
        <v>80</v>
      </c>
      <c r="F29" s="27">
        <f t="shared" si="0"/>
        <v>0.06</v>
      </c>
      <c r="G29" s="27">
        <f t="shared" si="0"/>
        <v>0.08</v>
      </c>
      <c r="H29" s="28">
        <v>102.2</v>
      </c>
      <c r="I29" s="29">
        <f t="shared" si="1"/>
        <v>6.1319999999999997</v>
      </c>
      <c r="J29" s="28">
        <f t="shared" si="2"/>
        <v>8.1760000000000002</v>
      </c>
      <c r="L29" s="35">
        <v>60</v>
      </c>
      <c r="M29" s="35">
        <v>80</v>
      </c>
      <c r="N29" s="36">
        <f t="shared" si="3"/>
        <v>57</v>
      </c>
      <c r="O29" s="36">
        <f t="shared" si="3"/>
        <v>76</v>
      </c>
    </row>
    <row r="30" spans="1:15">
      <c r="A30" s="5">
        <v>18</v>
      </c>
      <c r="B30" s="7" t="s">
        <v>34</v>
      </c>
      <c r="C30" s="16" t="s">
        <v>52</v>
      </c>
      <c r="D30" s="11">
        <v>30</v>
      </c>
      <c r="E30" s="11">
        <v>43</v>
      </c>
      <c r="F30" s="27">
        <f t="shared" si="0"/>
        <v>0.03</v>
      </c>
      <c r="G30" s="27">
        <f t="shared" si="0"/>
        <v>4.2999999999999997E-2</v>
      </c>
      <c r="H30" s="28">
        <v>58.7</v>
      </c>
      <c r="I30" s="29">
        <f t="shared" si="1"/>
        <v>1.7610000000000001</v>
      </c>
      <c r="J30" s="28">
        <f t="shared" si="2"/>
        <v>2.5240999999999998</v>
      </c>
      <c r="L30" s="35">
        <v>30</v>
      </c>
      <c r="M30" s="35">
        <v>43</v>
      </c>
      <c r="N30" s="36">
        <f t="shared" si="3"/>
        <v>28.5</v>
      </c>
      <c r="O30" s="36">
        <f t="shared" si="3"/>
        <v>40.85</v>
      </c>
    </row>
    <row r="31" spans="1:15">
      <c r="A31" s="5">
        <v>19</v>
      </c>
      <c r="B31" s="7" t="s">
        <v>35</v>
      </c>
      <c r="C31" s="16" t="s">
        <v>52</v>
      </c>
      <c r="D31" s="11">
        <v>8</v>
      </c>
      <c r="E31" s="11">
        <v>12</v>
      </c>
      <c r="F31" s="27">
        <f t="shared" si="0"/>
        <v>8.0000000000000002E-3</v>
      </c>
      <c r="G31" s="27">
        <f t="shared" si="0"/>
        <v>1.2E-2</v>
      </c>
      <c r="H31" s="28">
        <v>51.4</v>
      </c>
      <c r="I31" s="29">
        <f t="shared" si="1"/>
        <v>0.41120000000000001</v>
      </c>
      <c r="J31" s="28">
        <f t="shared" si="2"/>
        <v>0.61680000000000001</v>
      </c>
      <c r="L31" s="35">
        <v>8</v>
      </c>
      <c r="M31" s="35">
        <v>12</v>
      </c>
      <c r="N31" s="36">
        <f t="shared" si="3"/>
        <v>7.6</v>
      </c>
      <c r="O31" s="36">
        <f t="shared" si="3"/>
        <v>11.399999999999999</v>
      </c>
    </row>
    <row r="32" spans="1:15">
      <c r="A32" s="5">
        <v>20</v>
      </c>
      <c r="B32" s="7" t="s">
        <v>36</v>
      </c>
      <c r="C32" s="16" t="s">
        <v>52</v>
      </c>
      <c r="D32" s="11">
        <v>25</v>
      </c>
      <c r="E32" s="11">
        <v>29</v>
      </c>
      <c r="F32" s="27">
        <f t="shared" si="0"/>
        <v>2.5000000000000001E-2</v>
      </c>
      <c r="G32" s="27">
        <f t="shared" si="0"/>
        <v>2.9000000000000001E-2</v>
      </c>
      <c r="H32" s="28">
        <v>46</v>
      </c>
      <c r="I32" s="29">
        <f t="shared" si="1"/>
        <v>1.1500000000000001</v>
      </c>
      <c r="J32" s="28">
        <f t="shared" si="2"/>
        <v>1.3340000000000001</v>
      </c>
      <c r="L32" s="35">
        <v>25</v>
      </c>
      <c r="M32" s="35">
        <v>29</v>
      </c>
      <c r="N32" s="36">
        <f t="shared" si="3"/>
        <v>23.75</v>
      </c>
      <c r="O32" s="36">
        <f t="shared" si="3"/>
        <v>27.549999999999997</v>
      </c>
    </row>
    <row r="33" spans="1:15">
      <c r="A33" s="5">
        <v>21</v>
      </c>
      <c r="B33" s="7" t="s">
        <v>37</v>
      </c>
      <c r="C33" s="16" t="s">
        <v>52</v>
      </c>
      <c r="D33" s="11">
        <v>18</v>
      </c>
      <c r="E33" s="11">
        <v>21</v>
      </c>
      <c r="F33" s="27">
        <f t="shared" si="0"/>
        <v>1.7999999999999999E-2</v>
      </c>
      <c r="G33" s="27">
        <f t="shared" si="0"/>
        <v>2.1000000000000001E-2</v>
      </c>
      <c r="H33" s="30">
        <v>583</v>
      </c>
      <c r="I33" s="29">
        <f t="shared" si="1"/>
        <v>10.494</v>
      </c>
      <c r="J33" s="28">
        <f t="shared" si="2"/>
        <v>12.243</v>
      </c>
      <c r="L33" s="35">
        <v>18</v>
      </c>
      <c r="M33" s="35">
        <v>21</v>
      </c>
      <c r="N33" s="36">
        <f t="shared" si="3"/>
        <v>17.099999999999998</v>
      </c>
      <c r="O33" s="36">
        <f t="shared" si="3"/>
        <v>19.95</v>
      </c>
    </row>
    <row r="34" spans="1:15">
      <c r="A34" s="5">
        <v>22</v>
      </c>
      <c r="B34" s="7" t="s">
        <v>13</v>
      </c>
      <c r="C34" s="15" t="s">
        <v>51</v>
      </c>
      <c r="D34" s="11">
        <v>9</v>
      </c>
      <c r="E34" s="11">
        <v>11</v>
      </c>
      <c r="F34" s="27">
        <f t="shared" si="0"/>
        <v>8.9999999999999993E-3</v>
      </c>
      <c r="G34" s="27">
        <f t="shared" si="0"/>
        <v>1.0999999999999999E-2</v>
      </c>
      <c r="H34" s="28">
        <v>153.4</v>
      </c>
      <c r="I34" s="29">
        <f t="shared" si="1"/>
        <v>1.3806</v>
      </c>
      <c r="J34" s="28">
        <f t="shared" si="2"/>
        <v>1.6874</v>
      </c>
      <c r="L34" s="35">
        <v>9</v>
      </c>
      <c r="M34" s="35">
        <v>11</v>
      </c>
      <c r="N34" s="36">
        <f t="shared" si="3"/>
        <v>8.5499999999999989</v>
      </c>
      <c r="O34" s="36">
        <f t="shared" si="3"/>
        <v>10.45</v>
      </c>
    </row>
    <row r="35" spans="1:15">
      <c r="A35" s="6">
        <v>23</v>
      </c>
      <c r="B35" s="33" t="s">
        <v>14</v>
      </c>
      <c r="C35" s="16" t="s">
        <v>52</v>
      </c>
      <c r="D35" s="11">
        <v>12</v>
      </c>
      <c r="E35" s="11">
        <v>20</v>
      </c>
      <c r="F35" s="27">
        <f t="shared" si="0"/>
        <v>1.2E-2</v>
      </c>
      <c r="G35" s="27">
        <f t="shared" si="0"/>
        <v>0.02</v>
      </c>
      <c r="H35" s="28">
        <v>133.79</v>
      </c>
      <c r="I35" s="29">
        <f t="shared" si="1"/>
        <v>1.60548</v>
      </c>
      <c r="J35" s="28">
        <f t="shared" si="2"/>
        <v>2.6757999999999997</v>
      </c>
      <c r="L35" s="35">
        <v>12</v>
      </c>
      <c r="M35" s="35">
        <v>20</v>
      </c>
      <c r="N35" s="36">
        <f t="shared" si="3"/>
        <v>11.399999999999999</v>
      </c>
      <c r="O35" s="36">
        <f t="shared" si="3"/>
        <v>19</v>
      </c>
    </row>
    <row r="36" spans="1:15">
      <c r="A36" s="5">
        <v>24</v>
      </c>
      <c r="B36" s="33" t="s">
        <v>38</v>
      </c>
      <c r="C36" s="16" t="s">
        <v>52</v>
      </c>
      <c r="D36" s="11">
        <v>0.5</v>
      </c>
      <c r="E36" s="11">
        <v>0.6</v>
      </c>
      <c r="F36" s="27">
        <f t="shared" si="0"/>
        <v>5.0000000000000001E-4</v>
      </c>
      <c r="G36" s="27">
        <f t="shared" si="0"/>
        <v>5.9999999999999995E-4</v>
      </c>
      <c r="H36" s="28">
        <v>444.2</v>
      </c>
      <c r="I36" s="29">
        <f t="shared" si="1"/>
        <v>0.22209999999999999</v>
      </c>
      <c r="J36" s="28">
        <f t="shared" si="2"/>
        <v>0.26651999999999998</v>
      </c>
      <c r="L36" s="35">
        <v>0.5</v>
      </c>
      <c r="M36" s="35">
        <v>0.6</v>
      </c>
      <c r="N36" s="36">
        <f t="shared" si="3"/>
        <v>0.47499999999999998</v>
      </c>
      <c r="O36" s="36">
        <f t="shared" si="3"/>
        <v>0.56999999999999995</v>
      </c>
    </row>
    <row r="37" spans="1:15">
      <c r="A37" s="5">
        <v>25</v>
      </c>
      <c r="B37" s="33" t="s">
        <v>15</v>
      </c>
      <c r="C37" s="16" t="s">
        <v>52</v>
      </c>
      <c r="D37" s="10">
        <v>0.5</v>
      </c>
      <c r="E37" s="10">
        <v>0.6</v>
      </c>
      <c r="F37" s="27">
        <f t="shared" si="0"/>
        <v>5.0000000000000001E-4</v>
      </c>
      <c r="G37" s="27">
        <f t="shared" si="0"/>
        <v>5.9999999999999995E-4</v>
      </c>
      <c r="H37" s="28">
        <v>336.7</v>
      </c>
      <c r="I37" s="29">
        <f t="shared" si="1"/>
        <v>0.16835</v>
      </c>
      <c r="J37" s="28">
        <f t="shared" si="2"/>
        <v>0.20201999999999998</v>
      </c>
      <c r="L37" s="35">
        <v>0.5</v>
      </c>
      <c r="M37" s="35">
        <v>0.6</v>
      </c>
      <c r="N37" s="36">
        <f t="shared" si="3"/>
        <v>0.47499999999999998</v>
      </c>
      <c r="O37" s="36">
        <f t="shared" si="3"/>
        <v>0.56999999999999995</v>
      </c>
    </row>
    <row r="38" spans="1:15">
      <c r="A38" s="5">
        <v>26</v>
      </c>
      <c r="B38" s="33" t="s">
        <v>39</v>
      </c>
      <c r="C38" s="16" t="s">
        <v>52</v>
      </c>
      <c r="D38" s="10">
        <v>1</v>
      </c>
      <c r="E38" s="10">
        <v>1.2</v>
      </c>
      <c r="F38" s="27">
        <f t="shared" si="0"/>
        <v>1E-3</v>
      </c>
      <c r="G38" s="27">
        <f t="shared" si="0"/>
        <v>1.1999999999999999E-3</v>
      </c>
      <c r="H38" s="28">
        <v>369</v>
      </c>
      <c r="I38" s="29">
        <f t="shared" si="1"/>
        <v>0.36899999999999999</v>
      </c>
      <c r="J38" s="28">
        <f t="shared" si="2"/>
        <v>0.44279999999999997</v>
      </c>
      <c r="L38" s="35">
        <v>1</v>
      </c>
      <c r="M38" s="35">
        <v>1.2</v>
      </c>
      <c r="N38" s="36">
        <f t="shared" si="3"/>
        <v>0.95</v>
      </c>
      <c r="O38" s="36">
        <f t="shared" si="3"/>
        <v>1.1399999999999999</v>
      </c>
    </row>
    <row r="39" spans="1:15" ht="91.5" customHeight="1">
      <c r="A39" s="5">
        <v>27</v>
      </c>
      <c r="B39" s="33" t="s">
        <v>40</v>
      </c>
      <c r="C39" s="16" t="s">
        <v>52</v>
      </c>
      <c r="D39" s="10">
        <v>25</v>
      </c>
      <c r="E39" s="10">
        <v>30</v>
      </c>
      <c r="F39" s="27">
        <f t="shared" si="0"/>
        <v>2.5000000000000001E-2</v>
      </c>
      <c r="G39" s="27">
        <f t="shared" si="0"/>
        <v>0.03</v>
      </c>
      <c r="H39" s="28">
        <v>57.8</v>
      </c>
      <c r="I39" s="29">
        <f t="shared" si="1"/>
        <v>1.4450000000000001</v>
      </c>
      <c r="J39" s="28">
        <f t="shared" si="2"/>
        <v>1.7339999999999998</v>
      </c>
      <c r="L39" s="35">
        <v>25</v>
      </c>
      <c r="M39" s="35">
        <v>30</v>
      </c>
      <c r="N39" s="36">
        <f t="shared" si="3"/>
        <v>23.75</v>
      </c>
      <c r="O39" s="36">
        <f t="shared" si="3"/>
        <v>28.5</v>
      </c>
    </row>
    <row r="40" spans="1:15">
      <c r="A40" s="5">
        <v>28</v>
      </c>
      <c r="B40" s="33" t="s">
        <v>16</v>
      </c>
      <c r="C40" s="16" t="s">
        <v>52</v>
      </c>
      <c r="D40" s="10">
        <v>0.4</v>
      </c>
      <c r="E40" s="10">
        <v>0.5</v>
      </c>
      <c r="F40" s="27">
        <f t="shared" si="0"/>
        <v>4.0000000000000002E-4</v>
      </c>
      <c r="G40" s="27">
        <f t="shared" si="0"/>
        <v>5.0000000000000001E-4</v>
      </c>
      <c r="H40" s="28">
        <v>1355.3</v>
      </c>
      <c r="I40" s="29">
        <f>F40*H40</f>
        <v>0.54212000000000005</v>
      </c>
      <c r="J40" s="28">
        <f>G40*H40</f>
        <v>0.67764999999999997</v>
      </c>
      <c r="L40" s="35">
        <v>0.4</v>
      </c>
      <c r="M40" s="35">
        <v>0.5</v>
      </c>
      <c r="N40" s="37">
        <f>L40*95%</f>
        <v>0.38</v>
      </c>
      <c r="O40" s="37">
        <f t="shared" si="3"/>
        <v>0.47499999999999998</v>
      </c>
    </row>
    <row r="41" spans="1:15">
      <c r="A41" s="5">
        <v>29</v>
      </c>
      <c r="B41" s="7" t="s">
        <v>42</v>
      </c>
      <c r="C41" s="16" t="s">
        <v>52</v>
      </c>
      <c r="D41" s="10">
        <v>2</v>
      </c>
      <c r="E41" s="10">
        <v>3</v>
      </c>
      <c r="F41" s="27">
        <f t="shared" si="0"/>
        <v>2E-3</v>
      </c>
      <c r="G41" s="27">
        <f t="shared" si="0"/>
        <v>3.0000000000000001E-3</v>
      </c>
      <c r="H41" s="28">
        <v>277.5</v>
      </c>
      <c r="I41" s="29">
        <f>F41*H41</f>
        <v>0.55500000000000005</v>
      </c>
      <c r="J41" s="28">
        <f>G41*H41</f>
        <v>0.83250000000000002</v>
      </c>
      <c r="L41" s="35">
        <v>2</v>
      </c>
      <c r="M41" s="35">
        <v>3</v>
      </c>
      <c r="N41" s="36">
        <f t="shared" si="3"/>
        <v>1.9</v>
      </c>
      <c r="O41" s="36">
        <f t="shared" si="3"/>
        <v>2.8499999999999996</v>
      </c>
    </row>
    <row r="42" spans="1:15">
      <c r="A42" s="5">
        <v>30</v>
      </c>
      <c r="B42" s="7" t="s">
        <v>41</v>
      </c>
      <c r="C42" s="16" t="s">
        <v>52</v>
      </c>
      <c r="D42" s="10">
        <v>3</v>
      </c>
      <c r="E42" s="10">
        <v>5</v>
      </c>
      <c r="F42" s="27">
        <f t="shared" si="0"/>
        <v>3.0000000000000001E-3</v>
      </c>
      <c r="G42" s="27">
        <f t="shared" si="0"/>
        <v>5.0000000000000001E-3</v>
      </c>
      <c r="H42" s="28">
        <v>13</v>
      </c>
      <c r="I42" s="29">
        <f>F42*H42</f>
        <v>3.9E-2</v>
      </c>
      <c r="J42" s="28">
        <f>G42*H42</f>
        <v>6.5000000000000002E-2</v>
      </c>
      <c r="L42" s="35">
        <v>3</v>
      </c>
      <c r="M42" s="35">
        <v>5</v>
      </c>
      <c r="N42" s="36">
        <f t="shared" si="3"/>
        <v>2.8499999999999996</v>
      </c>
      <c r="O42" s="36">
        <f t="shared" si="3"/>
        <v>4.75</v>
      </c>
    </row>
    <row r="43" spans="1:15" ht="15.75">
      <c r="A43" s="3"/>
      <c r="B43" s="17"/>
      <c r="C43" s="17"/>
      <c r="D43" s="18"/>
      <c r="E43" s="18"/>
      <c r="F43" s="47" t="s">
        <v>17</v>
      </c>
      <c r="G43" s="47"/>
      <c r="H43" s="47"/>
      <c r="I43" s="31">
        <f>SUM(I13:I42)</f>
        <v>144.96934999999999</v>
      </c>
      <c r="J43" s="31">
        <f>SUM(J13:J42)</f>
        <v>176.22309000000004</v>
      </c>
    </row>
    <row r="46" spans="1:15">
      <c r="A46" s="4"/>
    </row>
    <row r="47" spans="1:15">
      <c r="A47" s="4"/>
    </row>
  </sheetData>
  <mergeCells count="20">
    <mergeCell ref="F43:H43"/>
    <mergeCell ref="F10:G10"/>
    <mergeCell ref="N12:O12"/>
    <mergeCell ref="L12:M12"/>
    <mergeCell ref="I8:J8"/>
    <mergeCell ref="I9:J9"/>
    <mergeCell ref="I12:J12"/>
    <mergeCell ref="A8:A12"/>
    <mergeCell ref="B8:B12"/>
    <mergeCell ref="D8:E8"/>
    <mergeCell ref="D9:E9"/>
    <mergeCell ref="D10:E10"/>
    <mergeCell ref="D11:D12"/>
    <mergeCell ref="E11:E12"/>
    <mergeCell ref="C8:C12"/>
    <mergeCell ref="C1:E1"/>
    <mergeCell ref="C2:E2"/>
    <mergeCell ref="A4:E4"/>
    <mergeCell ref="A5:E5"/>
    <mergeCell ref="A6:E6"/>
  </mergeCells>
  <pageMargins left="0.9055118110236221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 норм.СНПП ДП с 2022г.</vt:lpstr>
      <vt:lpstr>по норм.СНПП КП с 2022г.</vt:lpstr>
      <vt:lpstr>'по норм.СНПП ДП с 2022г.'!Область_печати</vt:lpstr>
      <vt:lpstr>'по норм.СНПП КП с 2022г.'!Область_печати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2021-12-02T06:17:39Z</dcterms:modified>
</cp:coreProperties>
</file>