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95" windowWidth="20730" windowHeight="11640" activeTab="2"/>
  </bookViews>
  <sheets>
    <sheet name="Паспорт МП развитие ФКиС город" sheetId="1" r:id="rId1"/>
    <sheet name="Приложение 1" sheetId="2" r:id="rId2"/>
    <sheet name="Приложение 2" sheetId="3" r:id="rId3"/>
  </sheets>
  <calcPr calcId="125725"/>
</workbook>
</file>

<file path=xl/calcChain.xml><?xml version="1.0" encoding="utf-8"?>
<calcChain xmlns="http://schemas.openxmlformats.org/spreadsheetml/2006/main">
  <c r="G30" i="2"/>
  <c r="F30"/>
  <c r="D33" i="1" l="1"/>
  <c r="D34"/>
  <c r="D32"/>
  <c r="F20" i="3"/>
  <c r="G20"/>
  <c r="H20"/>
  <c r="I20"/>
  <c r="J20"/>
  <c r="F21"/>
  <c r="G21"/>
  <c r="H21"/>
  <c r="I21"/>
  <c r="J21"/>
  <c r="G19"/>
  <c r="H19"/>
  <c r="I19"/>
  <c r="J19"/>
  <c r="F19"/>
  <c r="F25"/>
  <c r="G25"/>
  <c r="H25"/>
  <c r="I25"/>
  <c r="J25"/>
  <c r="F26"/>
  <c r="G26"/>
  <c r="H26"/>
  <c r="I26"/>
  <c r="J26"/>
  <c r="G24"/>
  <c r="H24"/>
  <c r="I24"/>
  <c r="J24"/>
  <c r="F24"/>
  <c r="J83" l="1"/>
  <c r="I83"/>
  <c r="H83"/>
  <c r="G83"/>
  <c r="F83"/>
  <c r="E82"/>
  <c r="E81"/>
  <c r="E80"/>
  <c r="J79"/>
  <c r="I79"/>
  <c r="H79"/>
  <c r="G79"/>
  <c r="F79"/>
  <c r="E78"/>
  <c r="E77"/>
  <c r="E76"/>
  <c r="J75"/>
  <c r="I75"/>
  <c r="H75"/>
  <c r="G75"/>
  <c r="F75"/>
  <c r="E74"/>
  <c r="E73"/>
  <c r="E72"/>
  <c r="J71"/>
  <c r="I71"/>
  <c r="H71"/>
  <c r="G71"/>
  <c r="F71"/>
  <c r="E70"/>
  <c r="E69"/>
  <c r="E68"/>
  <c r="J67"/>
  <c r="I67"/>
  <c r="H67"/>
  <c r="G67"/>
  <c r="F67"/>
  <c r="E66"/>
  <c r="E65"/>
  <c r="E64"/>
  <c r="J63"/>
  <c r="I63"/>
  <c r="H63"/>
  <c r="G63"/>
  <c r="F63"/>
  <c r="E62"/>
  <c r="E61"/>
  <c r="E60"/>
  <c r="J59"/>
  <c r="I59"/>
  <c r="H59"/>
  <c r="G59"/>
  <c r="F59"/>
  <c r="E58"/>
  <c r="E57"/>
  <c r="E56"/>
  <c r="J55"/>
  <c r="I55"/>
  <c r="H55"/>
  <c r="G55"/>
  <c r="F55"/>
  <c r="E54"/>
  <c r="E53"/>
  <c r="E52"/>
  <c r="J51"/>
  <c r="I51"/>
  <c r="H51"/>
  <c r="G51"/>
  <c r="F51"/>
  <c r="E50"/>
  <c r="E49"/>
  <c r="E48"/>
  <c r="J47"/>
  <c r="I47"/>
  <c r="H47"/>
  <c r="G47"/>
  <c r="F47"/>
  <c r="E46"/>
  <c r="E45"/>
  <c r="E44"/>
  <c r="J43"/>
  <c r="I43"/>
  <c r="H43"/>
  <c r="G43"/>
  <c r="F43"/>
  <c r="E42"/>
  <c r="E41"/>
  <c r="E40"/>
  <c r="J39"/>
  <c r="I39"/>
  <c r="H39"/>
  <c r="G39"/>
  <c r="F39"/>
  <c r="E38"/>
  <c r="E37"/>
  <c r="E36"/>
  <c r="J35"/>
  <c r="I35"/>
  <c r="H35"/>
  <c r="G35"/>
  <c r="F35"/>
  <c r="E34"/>
  <c r="E33"/>
  <c r="E32"/>
  <c r="J31"/>
  <c r="I31"/>
  <c r="H31"/>
  <c r="G31"/>
  <c r="F31"/>
  <c r="E30"/>
  <c r="E29"/>
  <c r="E28"/>
  <c r="J17"/>
  <c r="I17"/>
  <c r="H17"/>
  <c r="G17"/>
  <c r="F17"/>
  <c r="E16"/>
  <c r="E15"/>
  <c r="E14"/>
  <c r="G10" l="1"/>
  <c r="J10"/>
  <c r="H9"/>
  <c r="J11"/>
  <c r="G11"/>
  <c r="E31"/>
  <c r="E43"/>
  <c r="E47"/>
  <c r="E55"/>
  <c r="E59"/>
  <c r="E71"/>
  <c r="E75"/>
  <c r="E79"/>
  <c r="E63"/>
  <c r="E17"/>
  <c r="I10"/>
  <c r="H11"/>
  <c r="H10"/>
  <c r="H12" s="1"/>
  <c r="I11"/>
  <c r="E39"/>
  <c r="E83"/>
  <c r="J27"/>
  <c r="E67"/>
  <c r="E26"/>
  <c r="H27"/>
  <c r="E51"/>
  <c r="G27"/>
  <c r="E25"/>
  <c r="I27"/>
  <c r="E35"/>
  <c r="F27"/>
  <c r="E24"/>
  <c r="F10"/>
  <c r="E27" l="1"/>
  <c r="H22"/>
  <c r="E10"/>
  <c r="E20"/>
  <c r="J9"/>
  <c r="J12" s="1"/>
  <c r="J22"/>
  <c r="G9"/>
  <c r="G12" s="1"/>
  <c r="G22"/>
  <c r="E19"/>
  <c r="F9"/>
  <c r="F22"/>
  <c r="I22"/>
  <c r="I9"/>
  <c r="I12" s="1"/>
  <c r="E21"/>
  <c r="F11"/>
  <c r="E11" s="1"/>
  <c r="F12" l="1"/>
  <c r="E9"/>
  <c r="E12" s="1"/>
  <c r="E22"/>
  <c r="D35" i="1" l="1"/>
</calcChain>
</file>

<file path=xl/sharedStrings.xml><?xml version="1.0" encoding="utf-8"?>
<sst xmlns="http://schemas.openxmlformats.org/spreadsheetml/2006/main" count="187" uniqueCount="110">
  <si>
    <t>Сроки реализации муниципальной программы</t>
  </si>
  <si>
    <t>Ответственный исполнитель муниципальной программы</t>
  </si>
  <si>
    <t>Участники (соисполнители) муниципальной программы</t>
  </si>
  <si>
    <t>Цель муниципальной программы</t>
  </si>
  <si>
    <t>Задачи муниципальной программы</t>
  </si>
  <si>
    <t>Ожидаемые (конечные) результаты реализации муниципальной программы</t>
  </si>
  <si>
    <t>Подпрограммы муниципальной программы</t>
  </si>
  <si>
    <t>Год реализации</t>
  </si>
  <si>
    <t>2022 год</t>
  </si>
  <si>
    <t>2023 год</t>
  </si>
  <si>
    <t>2024 год</t>
  </si>
  <si>
    <t>ИТОГО:</t>
  </si>
  <si>
    <t>Всего:</t>
  </si>
  <si>
    <t>Налоговые расходы не предусмотрены</t>
  </si>
  <si>
    <t>Размер налоговых расходов, направленных на достижение цели муниципальной программы, - всего, в том числе по годам реализации, (тыс. руб.)</t>
  </si>
  <si>
    <t>Финансовое обеспечение муниципальной программы - всего, в том числе по годам реализации, (тыс. руб.)</t>
  </si>
  <si>
    <t>Проекты, реализуемые в рамках муниципальной программы, (тыс. руб.)</t>
  </si>
  <si>
    <t>Реализация проектов не предусмотрена</t>
  </si>
  <si>
    <t>ПАСПОРТ</t>
  </si>
  <si>
    <t>Муниципальной программы</t>
  </si>
  <si>
    <t>МО «Кингисеппское городское поселение»</t>
  </si>
  <si>
    <t>"Развитие физической культуры и спорта в Кингисеппском городском поселении"</t>
  </si>
  <si>
    <t>2022-2024 годы</t>
  </si>
  <si>
    <t>Муниципальное бюджетное учреждение "Кингисеппский физкультурно – спортивный комплекс"</t>
  </si>
  <si>
    <t>Муниципальное казённое учреждение "Центр культуры, спорта, молодёжной политики и туризма"</t>
  </si>
  <si>
    <t>Некоммерческие организации.</t>
  </si>
  <si>
    <t xml:space="preserve">Спортивные общественные организации </t>
  </si>
  <si>
    <t>Реализация подпрограмм не предусмотрена</t>
  </si>
  <si>
    <t>Создание для всех категорий и групп населения условий для занятий физической культурой и спортом, массовым спортом, в том числе повышение уровня обеспеченности населения объектами спорта.</t>
  </si>
  <si>
    <t>К 2024 году:</t>
  </si>
  <si>
    <t>увеличение доли населения, систематически занимающегося физической культурой и спортом до 56%</t>
  </si>
  <si>
    <t>повышение уровня обеспеченности населения спортивными сооружениями исходя из норматива единовременной пропускной способности объекта спорта до 54,06%</t>
  </si>
  <si>
    <t>повышение доли населения, выполнившего нормативы испытаний (тестов) Всероссийского физкультурно-спортивного комплекса «Готов к труду и обороне» (ГТО) в общей численности населения, принявшего участия в испытаниях (тестах) до 75%</t>
  </si>
  <si>
    <t>Приложение 1</t>
  </si>
  <si>
    <t>к муниципальной программе</t>
  </si>
  <si>
    <t>Сведения о показателях (индикаторах )муниципальной программы</t>
  </si>
  <si>
    <t>Задачи, направленные на достижение цели</t>
  </si>
  <si>
    <t>Количественные и/или качественные целевые показатели, характеризующие достижение целей и решение задач</t>
  </si>
  <si>
    <t xml:space="preserve">Год реализации </t>
  </si>
  <si>
    <t>Единица измерения</t>
  </si>
  <si>
    <t>Базовое значение показателя (показатель 2021 года)</t>
  </si>
  <si>
    <t>Планируемое значение показателя</t>
  </si>
  <si>
    <t>ед.</t>
  </si>
  <si>
    <t xml:space="preserve"> </t>
  </si>
  <si>
    <t>чел.</t>
  </si>
  <si>
    <t>%</t>
  </si>
  <si>
    <t>Приложение 2</t>
  </si>
  <si>
    <t>тыс.руб.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</si>
  <si>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</si>
  <si>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</si>
  <si>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</si>
  <si>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</si>
  <si>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</si>
  <si>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</si>
  <si>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</si>
  <si>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</si>
  <si>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</si>
  <si>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</si>
  <si>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 xml:space="preserve">Комитет по спорту, культуре, молодежной политике  и туризму </t>
  </si>
  <si>
    <t>ИТОГО</t>
  </si>
  <si>
    <t>Проектная часть</t>
  </si>
  <si>
    <t xml:space="preserve">Процессная часть </t>
  </si>
  <si>
    <t xml:space="preserve">Комплексы процессных мероприятий, итого </t>
  </si>
  <si>
    <t>Обеспечение деятельности (услуги, работы) муниципальных учреждений</t>
  </si>
  <si>
    <t>Укрепление материально-технической базы муниципальных учреждений</t>
  </si>
  <si>
    <t>МКУ "Центр культуры, спорта, молодежной политики и туризма"</t>
  </si>
  <si>
    <t>Поддержка развития общественной инфраструктуры муниципального значения</t>
  </si>
  <si>
    <t>Развитие физической культуры и спорта в Кингисеппском городском поселении</t>
  </si>
  <si>
    <t>Комплекс процессных мероприятий "Обеспечение условий для развития физической культуры и массового спорта"</t>
  </si>
  <si>
    <t>МБУ "КФСК"</t>
  </si>
  <si>
    <t>Организация и проведение спортивно-массовых мероприятий</t>
  </si>
  <si>
    <t>Участие спортсменов района в соревнованиях различного уровня</t>
  </si>
  <si>
    <t>МКУ "Центр культуры, спорта, молодежной политики и туризма", МБУ "КФСК"</t>
  </si>
  <si>
    <t>Предоставление субсидии общественной организации "Физкультурно-спортивная организация Кингисеппского муниципального района Ленинградской области Футбольный клуб "Фосфорит" на организацию и участие команды в официальных соревнованиях</t>
  </si>
  <si>
    <t>Предоставление субсидий спортивным федерациям на организацию и участие спортсменов и спортивных команд в спортивных соревнованиях</t>
  </si>
  <si>
    <t>Предоставление субсидии региональной физкультурно-спортивной общественной организации "Клуб бокса "Ринг" Ленинградской области на организацию и участие спортсменов в соревнованиях</t>
  </si>
  <si>
    <t>Предоставление субсидии Кингисеппской местной общественной организации «Спортивный клуб художественной гимнастики «Успех»</t>
  </si>
  <si>
    <t>Предоставление субсидий некоммерческим организациям в сфере физической культуры и спорта на финансовую поддержку (частичное возмещение расходов)</t>
  </si>
  <si>
    <t>Предоставление субсидии автономной некоммерческой организации "Футбольный клуб "Юность"</t>
  </si>
  <si>
    <t>Организация и проведение физкультурных и спортивных мероприятий</t>
  </si>
  <si>
    <t>Прочие мероприятия в области физической культуры и спорта</t>
  </si>
  <si>
    <t>Комитет по спорту, культуре, молодежной политике  и туризму администрации МО "Кингисеппский муниципальный район"</t>
  </si>
  <si>
    <t xml:space="preserve">Показатель 1  Количество клубных формирований в муниципальном бюджетном учреждении "Кингисеппский физкультурно-спортивный комплекс"                          </t>
  </si>
  <si>
    <t>Задача 1 . Организация работы спортивных клубных формирований</t>
  </si>
  <si>
    <t>Показатель 2  Численность занимающихся в спортивных клубных формированиях</t>
  </si>
  <si>
    <t>14</t>
  </si>
  <si>
    <t>440</t>
  </si>
  <si>
    <t>Задача 2. Поддержка  общественных спортивных организаци</t>
  </si>
  <si>
    <t>Показатель 1  Количество спортивных общественных организаций, получающих субсидию</t>
  </si>
  <si>
    <t xml:space="preserve">Показатель 2  Количество участников спортивно-массовых мероприятий                        </t>
  </si>
  <si>
    <t>Задача 3. Осуществление тестирования населения по выполнению нормативов испытаний (тестов) ВФСК ГТО</t>
  </si>
  <si>
    <t>Показатель 1.  Количество участников</t>
  </si>
  <si>
    <t>Показатель 2  Количество выполнивших нормативы ВФСК ГТО</t>
  </si>
  <si>
    <t>Показатель 1  Количество мероприятий</t>
  </si>
  <si>
    <t>Показатель 2  Количество участников</t>
  </si>
  <si>
    <t>Задача 4. Организация и проведение физкультурных и  спортивных мероприятий</t>
  </si>
  <si>
    <t>Задача 5. Создание условий для развития физической культуры и массового спорта</t>
  </si>
  <si>
    <t xml:space="preserve">Показатель 2  Количество сертифицированных спортивный объектов </t>
  </si>
  <si>
    <t>Показатель 1  Увеличение оснащенности учреждений основными средствами</t>
  </si>
  <si>
    <t>Задача 6. Поддержка некоммерческих организаций</t>
  </si>
  <si>
    <t>Показатель 1 Количество некоммерческих организаций</t>
  </si>
  <si>
    <t>Приложение</t>
  </si>
  <si>
    <t xml:space="preserve"> к постановлению администрации</t>
  </si>
  <si>
    <t>МО «Кингисеппский муниципальный район»</t>
  </si>
  <si>
    <t>Расходы на функционирование сектора "Центр тестирования ГТО"</t>
  </si>
  <si>
    <t>1. Развитие физической культуры и массового спорта, в том числе для лиц с ограниченными возможностями здоровья и инвалидов</t>
  </si>
  <si>
    <t>2. Обеспечение успешного выступления спортсменов на официальных спортивных соревнованиях различных уровней.</t>
  </si>
  <si>
    <t>3. Развитие объектов физической культуры и спорта в МО «Кингисеппское городское поселение»</t>
  </si>
  <si>
    <t xml:space="preserve"> от 12.11.2013 года № 3056 ( в редакции постановления администрации                                                                                                        МО "Кингисеппский муниципальный район" от 08.02.2022 № 229)</t>
  </si>
  <si>
    <t>Финансовое обеспечение муниципальной программы (План реализации)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</si>
</sst>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_р_._-;\-* #,##0.0_р_._-;_-* &quot;-&quot;??_р_._-;_-@_-"/>
  </numFmts>
  <fonts count="1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C00000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5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21" xfId="0" applyFont="1" applyBorder="1" applyAlignment="1">
      <alignment horizontal="justify" vertical="center" wrapText="1"/>
    </xf>
    <xf numFmtId="164" fontId="2" fillId="0" borderId="22" xfId="1" applyNumberFormat="1" applyFont="1" applyBorder="1"/>
    <xf numFmtId="0" fontId="5" fillId="0" borderId="23" xfId="0" applyFont="1" applyBorder="1" applyAlignment="1">
      <alignment horizontal="justify" vertical="center" wrapText="1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/>
    <xf numFmtId="0" fontId="7" fillId="0" borderId="0" xfId="0" applyFont="1" applyFill="1" applyAlignment="1">
      <alignment horizontal="right"/>
    </xf>
    <xf numFmtId="0" fontId="6" fillId="0" borderId="0" xfId="0" applyFont="1" applyFill="1" applyAlignment="1">
      <alignment wrapText="1"/>
    </xf>
    <xf numFmtId="0" fontId="6" fillId="0" borderId="0" xfId="0" applyFont="1" applyFill="1" applyAlignment="1">
      <alignment horizontal="right" vertical="center" wrapText="1"/>
    </xf>
    <xf numFmtId="0" fontId="10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8" fillId="0" borderId="21" xfId="0" applyFont="1" applyFill="1" applyBorder="1" applyAlignment="1">
      <alignment horizontal="center" vertical="center" wrapText="1"/>
    </xf>
    <xf numFmtId="49" fontId="8" fillId="0" borderId="21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49" fontId="8" fillId="0" borderId="23" xfId="0" applyNumberFormat="1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49" fontId="8" fillId="0" borderId="25" xfId="0" applyNumberFormat="1" applyFont="1" applyFill="1" applyBorder="1" applyAlignment="1">
      <alignment horizontal="center" vertical="center" wrapText="1"/>
    </xf>
    <xf numFmtId="0" fontId="8" fillId="0" borderId="21" xfId="0" applyNumberFormat="1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>
      <alignment horizontal="center" vertical="center" wrapText="1"/>
    </xf>
    <xf numFmtId="0" fontId="8" fillId="0" borderId="25" xfId="0" applyNumberFormat="1" applyFont="1" applyFill="1" applyBorder="1" applyAlignment="1">
      <alignment horizontal="center" vertical="center" wrapText="1"/>
    </xf>
    <xf numFmtId="1" fontId="8" fillId="0" borderId="21" xfId="0" applyNumberFormat="1" applyFont="1" applyFill="1" applyBorder="1" applyAlignment="1">
      <alignment horizontal="center" vertical="center" wrapText="1"/>
    </xf>
    <xf numFmtId="1" fontId="8" fillId="0" borderId="23" xfId="0" applyNumberFormat="1" applyFont="1" applyFill="1" applyBorder="1" applyAlignment="1">
      <alignment horizontal="center" vertical="center" wrapText="1"/>
    </xf>
    <xf numFmtId="1" fontId="8" fillId="0" borderId="25" xfId="0" applyNumberFormat="1" applyFont="1" applyFill="1" applyBorder="1" applyAlignment="1">
      <alignment horizontal="center" vertical="center" wrapText="1"/>
    </xf>
    <xf numFmtId="0" fontId="8" fillId="0" borderId="27" xfId="0" applyNumberFormat="1" applyFont="1" applyFill="1" applyBorder="1" applyAlignment="1">
      <alignment horizontal="center" vertical="center" wrapText="1"/>
    </xf>
    <xf numFmtId="0" fontId="8" fillId="0" borderId="30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9" fillId="0" borderId="0" xfId="0" applyFont="1" applyFill="1"/>
    <xf numFmtId="0" fontId="5" fillId="0" borderId="0" xfId="0" applyFont="1" applyFill="1"/>
    <xf numFmtId="0" fontId="9" fillId="0" borderId="0" xfId="0" applyFont="1" applyFill="1" applyAlignment="1">
      <alignment horizontal="left" wrapText="1"/>
    </xf>
    <xf numFmtId="0" fontId="9" fillId="0" borderId="0" xfId="0" applyFont="1" applyFill="1" applyAlignment="1">
      <alignment horizontal="left"/>
    </xf>
    <xf numFmtId="0" fontId="5" fillId="0" borderId="0" xfId="0" applyFont="1" applyFill="1" applyAlignment="1">
      <alignment wrapText="1"/>
    </xf>
    <xf numFmtId="0" fontId="9" fillId="0" borderId="0" xfId="0" applyFont="1" applyFill="1" applyAlignment="1"/>
    <xf numFmtId="0" fontId="9" fillId="0" borderId="0" xfId="0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8" fillId="0" borderId="17" xfId="0" applyFont="1" applyFill="1" applyBorder="1" applyAlignment="1">
      <alignment horizontal="center" vertical="top" wrapText="1"/>
    </xf>
    <xf numFmtId="165" fontId="12" fillId="2" borderId="27" xfId="1" applyNumberFormat="1" applyFont="1" applyFill="1" applyBorder="1" applyAlignment="1">
      <alignment horizontal="center" vertical="center" wrapText="1"/>
    </xf>
    <xf numFmtId="165" fontId="12" fillId="2" borderId="21" xfId="1" applyNumberFormat="1" applyFont="1" applyFill="1" applyBorder="1" applyAlignment="1">
      <alignment horizontal="center" vertical="center" wrapText="1"/>
    </xf>
    <xf numFmtId="165" fontId="12" fillId="2" borderId="22" xfId="1" applyNumberFormat="1" applyFont="1" applyFill="1" applyBorder="1" applyAlignment="1">
      <alignment horizontal="center" vertical="center" wrapText="1"/>
    </xf>
    <xf numFmtId="165" fontId="12" fillId="2" borderId="23" xfId="1" applyNumberFormat="1" applyFont="1" applyFill="1" applyBorder="1" applyAlignment="1">
      <alignment horizontal="center" vertical="center" wrapText="1"/>
    </xf>
    <xf numFmtId="165" fontId="12" fillId="2" borderId="24" xfId="1" applyNumberFormat="1" applyFont="1" applyFill="1" applyBorder="1" applyAlignment="1">
      <alignment horizontal="center" vertical="center" wrapText="1"/>
    </xf>
    <xf numFmtId="165" fontId="12" fillId="2" borderId="30" xfId="1" applyNumberFormat="1" applyFont="1" applyFill="1" applyBorder="1" applyAlignment="1">
      <alignment horizontal="center" vertical="center" wrapText="1"/>
    </xf>
    <xf numFmtId="165" fontId="12" fillId="2" borderId="26" xfId="1" applyNumberFormat="1" applyFont="1" applyFill="1" applyBorder="1" applyAlignment="1">
      <alignment horizontal="center" vertical="center" wrapText="1"/>
    </xf>
    <xf numFmtId="165" fontId="12" fillId="2" borderId="1" xfId="1" applyNumberFormat="1" applyFont="1" applyFill="1" applyBorder="1" applyAlignment="1">
      <alignment horizontal="center" vertical="center" wrapText="1"/>
    </xf>
    <xf numFmtId="165" fontId="12" fillId="2" borderId="17" xfId="1" applyNumberFormat="1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vertical="center"/>
    </xf>
    <xf numFmtId="0" fontId="12" fillId="0" borderId="35" xfId="0" applyFont="1" applyFill="1" applyBorder="1" applyAlignment="1">
      <alignment vertical="center"/>
    </xf>
    <xf numFmtId="0" fontId="12" fillId="0" borderId="35" xfId="0" applyFont="1" applyFill="1" applyBorder="1" applyAlignment="1">
      <alignment horizontal="center" vertical="center"/>
    </xf>
    <xf numFmtId="165" fontId="12" fillId="2" borderId="35" xfId="1" applyNumberFormat="1" applyFont="1" applyFill="1" applyBorder="1" applyAlignment="1">
      <alignment horizontal="center" vertical="center" wrapText="1"/>
    </xf>
    <xf numFmtId="165" fontId="12" fillId="2" borderId="10" xfId="1" applyNumberFormat="1" applyFont="1" applyFill="1" applyBorder="1" applyAlignment="1">
      <alignment horizontal="center" vertical="center" wrapText="1"/>
    </xf>
    <xf numFmtId="165" fontId="13" fillId="2" borderId="21" xfId="1" applyNumberFormat="1" applyFont="1" applyFill="1" applyBorder="1" applyAlignment="1">
      <alignment horizontal="center" vertical="center" wrapText="1"/>
    </xf>
    <xf numFmtId="165" fontId="13" fillId="2" borderId="22" xfId="1" applyNumberFormat="1" applyFont="1" applyFill="1" applyBorder="1" applyAlignment="1">
      <alignment horizontal="center" vertical="center" wrapText="1"/>
    </xf>
    <xf numFmtId="165" fontId="13" fillId="2" borderId="23" xfId="1" applyNumberFormat="1" applyFont="1" applyFill="1" applyBorder="1" applyAlignment="1">
      <alignment horizontal="center" vertical="center" wrapText="1"/>
    </xf>
    <xf numFmtId="165" fontId="13" fillId="2" borderId="24" xfId="1" applyNumberFormat="1" applyFont="1" applyFill="1" applyBorder="1" applyAlignment="1">
      <alignment horizontal="center" vertical="center" wrapText="1"/>
    </xf>
    <xf numFmtId="165" fontId="13" fillId="2" borderId="25" xfId="1" applyNumberFormat="1" applyFont="1" applyFill="1" applyBorder="1" applyAlignment="1">
      <alignment horizontal="center" vertical="center" wrapText="1"/>
    </xf>
    <xf numFmtId="165" fontId="13" fillId="2" borderId="26" xfId="1" applyNumberFormat="1" applyFont="1" applyFill="1" applyBorder="1" applyAlignment="1">
      <alignment horizontal="center" vertical="center" wrapText="1"/>
    </xf>
    <xf numFmtId="165" fontId="8" fillId="2" borderId="23" xfId="1" applyNumberFormat="1" applyFont="1" applyFill="1" applyBorder="1" applyAlignment="1">
      <alignment horizontal="center" vertical="center" wrapText="1"/>
    </xf>
    <xf numFmtId="165" fontId="8" fillId="2" borderId="24" xfId="1" applyNumberFormat="1" applyFont="1" applyFill="1" applyBorder="1" applyAlignment="1">
      <alignment horizontal="center" vertical="center" wrapText="1"/>
    </xf>
    <xf numFmtId="165" fontId="8" fillId="2" borderId="26" xfId="1" applyNumberFormat="1" applyFont="1" applyFill="1" applyBorder="1" applyAlignment="1">
      <alignment horizontal="center" vertical="center" wrapText="1"/>
    </xf>
    <xf numFmtId="165" fontId="8" fillId="0" borderId="21" xfId="1" applyNumberFormat="1" applyFont="1" applyFill="1" applyBorder="1" applyAlignment="1">
      <alignment horizontal="center" vertical="center" wrapText="1"/>
    </xf>
    <xf numFmtId="165" fontId="8" fillId="0" borderId="22" xfId="1" applyNumberFormat="1" applyFont="1" applyFill="1" applyBorder="1" applyAlignment="1">
      <alignment horizontal="center" vertical="center" wrapText="1"/>
    </xf>
    <xf numFmtId="165" fontId="8" fillId="0" borderId="23" xfId="1" applyNumberFormat="1" applyFont="1" applyFill="1" applyBorder="1" applyAlignment="1">
      <alignment horizontal="center" vertical="center" wrapText="1"/>
    </xf>
    <xf numFmtId="165" fontId="8" fillId="0" borderId="24" xfId="1" applyNumberFormat="1" applyFont="1" applyFill="1" applyBorder="1" applyAlignment="1">
      <alignment horizontal="center" vertical="center" wrapText="1"/>
    </xf>
    <xf numFmtId="165" fontId="12" fillId="0" borderId="1" xfId="1" applyNumberFormat="1" applyFont="1" applyFill="1" applyBorder="1" applyAlignment="1">
      <alignment horizontal="center" vertical="center" wrapText="1"/>
    </xf>
    <xf numFmtId="165" fontId="12" fillId="0" borderId="17" xfId="1" applyNumberFormat="1" applyFont="1" applyFill="1" applyBorder="1" applyAlignment="1">
      <alignment horizontal="center" vertical="center" wrapText="1"/>
    </xf>
    <xf numFmtId="165" fontId="8" fillId="0" borderId="25" xfId="1" applyNumberFormat="1" applyFont="1" applyFill="1" applyBorder="1" applyAlignment="1">
      <alignment horizontal="center" vertical="center" wrapText="1"/>
    </xf>
    <xf numFmtId="165" fontId="8" fillId="0" borderId="26" xfId="1" applyNumberFormat="1" applyFont="1" applyFill="1" applyBorder="1" applyAlignment="1">
      <alignment horizontal="center" vertical="center" wrapText="1"/>
    </xf>
    <xf numFmtId="165" fontId="8" fillId="2" borderId="21" xfId="1" applyNumberFormat="1" applyFont="1" applyFill="1" applyBorder="1" applyAlignment="1">
      <alignment horizontal="center" vertical="center" wrapText="1"/>
    </xf>
    <xf numFmtId="165" fontId="8" fillId="2" borderId="22" xfId="1" applyNumberFormat="1" applyFont="1" applyFill="1" applyBorder="1" applyAlignment="1">
      <alignment horizontal="center" vertical="center" wrapText="1"/>
    </xf>
    <xf numFmtId="165" fontId="8" fillId="2" borderId="25" xfId="1" applyNumberFormat="1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165" fontId="12" fillId="0" borderId="38" xfId="1" applyNumberFormat="1" applyFont="1" applyFill="1" applyBorder="1" applyAlignment="1">
      <alignment horizontal="center" vertical="center" wrapText="1"/>
    </xf>
    <xf numFmtId="165" fontId="12" fillId="0" borderId="39" xfId="1" applyNumberFormat="1" applyFont="1" applyFill="1" applyBorder="1" applyAlignment="1">
      <alignment horizontal="center" vertical="center" wrapText="1"/>
    </xf>
    <xf numFmtId="0" fontId="9" fillId="0" borderId="25" xfId="0" applyFont="1" applyBorder="1" applyAlignment="1">
      <alignment horizontal="justify" vertical="center" wrapText="1"/>
    </xf>
    <xf numFmtId="164" fontId="3" fillId="0" borderId="26" xfId="1" applyNumberFormat="1" applyFont="1" applyBorder="1"/>
    <xf numFmtId="0" fontId="8" fillId="0" borderId="30" xfId="0" applyFont="1" applyFill="1" applyBorder="1" applyAlignment="1">
      <alignment horizontal="center" vertical="center" wrapText="1"/>
    </xf>
    <xf numFmtId="0" fontId="8" fillId="0" borderId="21" xfId="0" applyFont="1" applyBorder="1" applyAlignment="1" applyProtection="1">
      <alignment horizontal="center" vertical="center" wrapText="1"/>
      <protection locked="0"/>
    </xf>
    <xf numFmtId="1" fontId="8" fillId="0" borderId="30" xfId="0" applyNumberFormat="1" applyFont="1" applyFill="1" applyBorder="1" applyAlignment="1">
      <alignment horizontal="center" vertical="center" wrapText="1"/>
    </xf>
    <xf numFmtId="0" fontId="8" fillId="0" borderId="28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/>
    </xf>
    <xf numFmtId="49" fontId="8" fillId="0" borderId="22" xfId="0" applyNumberFormat="1" applyFont="1" applyFill="1" applyBorder="1" applyAlignment="1">
      <alignment horizontal="center" vertical="center" wrapText="1"/>
    </xf>
    <xf numFmtId="49" fontId="8" fillId="0" borderId="24" xfId="0" applyNumberFormat="1" applyFont="1" applyFill="1" applyBorder="1" applyAlignment="1">
      <alignment horizontal="center" vertical="center" wrapText="1"/>
    </xf>
    <xf numFmtId="49" fontId="8" fillId="0" borderId="26" xfId="0" applyNumberFormat="1" applyFont="1" applyFill="1" applyBorder="1" applyAlignment="1">
      <alignment horizontal="center" vertical="center" wrapText="1"/>
    </xf>
    <xf numFmtId="0" fontId="8" fillId="0" borderId="22" xfId="0" applyNumberFormat="1" applyFont="1" applyFill="1" applyBorder="1" applyAlignment="1">
      <alignment horizontal="center" vertical="center" wrapText="1"/>
    </xf>
    <xf numFmtId="0" fontId="8" fillId="0" borderId="24" xfId="0" applyNumberFormat="1" applyFont="1" applyFill="1" applyBorder="1" applyAlignment="1">
      <alignment horizontal="center" vertical="center" wrapText="1"/>
    </xf>
    <xf numFmtId="0" fontId="8" fillId="0" borderId="26" xfId="0" applyNumberFormat="1" applyFont="1" applyFill="1" applyBorder="1" applyAlignment="1">
      <alignment horizontal="center" vertical="center" wrapText="1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40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1" fontId="8" fillId="0" borderId="22" xfId="0" applyNumberFormat="1" applyFont="1" applyFill="1" applyBorder="1" applyAlignment="1">
      <alignment horizontal="center" vertical="center" wrapText="1"/>
    </xf>
    <xf numFmtId="1" fontId="8" fillId="0" borderId="24" xfId="0" applyNumberFormat="1" applyFont="1" applyFill="1" applyBorder="1" applyAlignment="1">
      <alignment horizontal="center" vertical="center" wrapText="1"/>
    </xf>
    <xf numFmtId="1" fontId="8" fillId="0" borderId="26" xfId="0" applyNumberFormat="1" applyFont="1" applyFill="1" applyBorder="1" applyAlignment="1">
      <alignment horizontal="center" vertical="center" wrapText="1"/>
    </xf>
    <xf numFmtId="1" fontId="8" fillId="0" borderId="40" xfId="0" applyNumberFormat="1" applyFont="1" applyFill="1" applyBorder="1" applyAlignment="1">
      <alignment horizontal="center" vertical="center" wrapText="1"/>
    </xf>
    <xf numFmtId="0" fontId="8" fillId="0" borderId="36" xfId="0" applyNumberFormat="1" applyFont="1" applyFill="1" applyBorder="1" applyAlignment="1">
      <alignment horizontal="center" vertical="center" wrapText="1"/>
    </xf>
    <xf numFmtId="0" fontId="8" fillId="0" borderId="41" xfId="0" applyNumberFormat="1" applyFont="1" applyFill="1" applyBorder="1" applyAlignment="1">
      <alignment horizontal="center" vertical="center" wrapText="1"/>
    </xf>
    <xf numFmtId="0" fontId="8" fillId="0" borderId="40" xfId="0" applyNumberFormat="1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2" xfId="0" applyNumberFormat="1" applyFont="1" applyFill="1" applyBorder="1" applyAlignment="1">
      <alignment horizontal="center" vertical="center" wrapText="1"/>
    </xf>
    <xf numFmtId="0" fontId="8" fillId="0" borderId="43" xfId="0" applyNumberFormat="1" applyFont="1" applyFill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2" fillId="0" borderId="3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 wrapText="1"/>
    </xf>
    <xf numFmtId="0" fontId="5" fillId="2" borderId="10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/>
    </xf>
    <xf numFmtId="0" fontId="8" fillId="0" borderId="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left" vertical="center" wrapText="1"/>
    </xf>
    <xf numFmtId="0" fontId="8" fillId="0" borderId="13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8" fillId="0" borderId="28" xfId="0" applyFont="1" applyFill="1" applyBorder="1" applyAlignment="1">
      <alignment horizontal="left" vertical="center" wrapText="1"/>
    </xf>
    <xf numFmtId="0" fontId="8" fillId="0" borderId="29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right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37" xfId="0" applyFont="1" applyFill="1" applyBorder="1" applyAlignment="1">
      <alignment horizontal="left" vertical="center" wrapText="1"/>
    </xf>
    <xf numFmtId="0" fontId="8" fillId="0" borderId="38" xfId="0" applyFont="1" applyFill="1" applyBorder="1" applyAlignment="1">
      <alignment horizontal="center" vertical="center" wrapText="1"/>
    </xf>
    <xf numFmtId="0" fontId="12" fillId="0" borderId="34" xfId="0" applyFont="1" applyFill="1" applyBorder="1" applyAlignment="1">
      <alignment horizontal="left" vertical="center"/>
    </xf>
    <xf numFmtId="0" fontId="12" fillId="0" borderId="35" xfId="0" applyFont="1" applyFill="1" applyBorder="1" applyAlignment="1">
      <alignment horizontal="left" vertical="center"/>
    </xf>
    <xf numFmtId="0" fontId="12" fillId="0" borderId="10" xfId="0" applyFont="1" applyFill="1" applyBorder="1" applyAlignment="1">
      <alignment horizontal="left" vertical="center"/>
    </xf>
    <xf numFmtId="0" fontId="6" fillId="0" borderId="0" xfId="0" applyFont="1" applyFill="1" applyAlignment="1">
      <alignment horizontal="right"/>
    </xf>
    <xf numFmtId="0" fontId="12" fillId="0" borderId="0" xfId="0" applyFont="1" applyFill="1" applyAlignment="1">
      <alignment horizontal="center" vertical="center"/>
    </xf>
    <xf numFmtId="0" fontId="8" fillId="0" borderId="31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32" xfId="0" applyFont="1" applyFill="1" applyBorder="1" applyAlignment="1">
      <alignment horizontal="center" vertical="center" wrapText="1"/>
    </xf>
    <xf numFmtId="0" fontId="8" fillId="0" borderId="33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36"/>
  <sheetViews>
    <sheetView topLeftCell="A22" zoomScale="80" zoomScaleNormal="80" workbookViewId="0">
      <selection activeCell="B11" sqref="B11:D11"/>
    </sheetView>
  </sheetViews>
  <sheetFormatPr defaultColWidth="9.125" defaultRowHeight="18.75"/>
  <cols>
    <col min="1" max="1" width="3.75" style="1" customWidth="1"/>
    <col min="2" max="2" width="33.375" style="1" customWidth="1"/>
    <col min="3" max="4" width="52.625" style="1" customWidth="1"/>
    <col min="5" max="7" width="19.25" style="1" customWidth="1"/>
    <col min="8" max="16384" width="9.125" style="1"/>
  </cols>
  <sheetData>
    <row r="1" spans="2:4">
      <c r="C1" s="122" t="s">
        <v>101</v>
      </c>
      <c r="D1" s="122"/>
    </row>
    <row r="2" spans="2:4">
      <c r="C2" s="122" t="s">
        <v>102</v>
      </c>
      <c r="D2" s="122"/>
    </row>
    <row r="3" spans="2:4">
      <c r="C3" s="122" t="s">
        <v>103</v>
      </c>
      <c r="D3" s="122"/>
    </row>
    <row r="4" spans="2:4" ht="18.75" customHeight="1">
      <c r="C4" s="121" t="s">
        <v>108</v>
      </c>
      <c r="D4" s="121"/>
    </row>
    <row r="5" spans="2:4">
      <c r="C5" s="121"/>
      <c r="D5" s="121"/>
    </row>
    <row r="6" spans="2:4">
      <c r="C6" s="120"/>
      <c r="D6" s="120"/>
    </row>
    <row r="7" spans="2:4">
      <c r="C7" s="120"/>
      <c r="D7" s="120"/>
    </row>
    <row r="8" spans="2:4">
      <c r="D8" s="3"/>
    </row>
    <row r="9" spans="2:4">
      <c r="B9" s="130" t="s">
        <v>18</v>
      </c>
      <c r="C9" s="130"/>
      <c r="D9" s="130"/>
    </row>
    <row r="10" spans="2:4">
      <c r="B10" s="130" t="s">
        <v>19</v>
      </c>
      <c r="C10" s="130"/>
      <c r="D10" s="130"/>
    </row>
    <row r="11" spans="2:4">
      <c r="B11" s="130" t="s">
        <v>20</v>
      </c>
      <c r="C11" s="130"/>
      <c r="D11" s="130"/>
    </row>
    <row r="12" spans="2:4">
      <c r="B12" s="131" t="s">
        <v>21</v>
      </c>
      <c r="C12" s="132"/>
      <c r="D12" s="132"/>
    </row>
    <row r="13" spans="2:4" ht="19.5" thickBot="1"/>
    <row r="14" spans="2:4" ht="46.5" customHeight="1">
      <c r="B14" s="5" t="s">
        <v>0</v>
      </c>
      <c r="C14" s="135" t="s">
        <v>22</v>
      </c>
      <c r="D14" s="136"/>
    </row>
    <row r="15" spans="2:4" ht="45" customHeight="1">
      <c r="B15" s="6" t="s">
        <v>1</v>
      </c>
      <c r="C15" s="137" t="s">
        <v>81</v>
      </c>
      <c r="D15" s="138"/>
    </row>
    <row r="16" spans="2:4" ht="37.5" customHeight="1">
      <c r="B16" s="123" t="s">
        <v>2</v>
      </c>
      <c r="C16" s="126" t="s">
        <v>81</v>
      </c>
      <c r="D16" s="127"/>
    </row>
    <row r="17" spans="2:6" ht="37.5" customHeight="1">
      <c r="B17" s="124"/>
      <c r="C17" s="128" t="s">
        <v>24</v>
      </c>
      <c r="D17" s="129"/>
    </row>
    <row r="18" spans="2:6" ht="38.25" customHeight="1">
      <c r="B18" s="124"/>
      <c r="C18" s="128" t="s">
        <v>23</v>
      </c>
      <c r="D18" s="129"/>
    </row>
    <row r="19" spans="2:6">
      <c r="B19" s="124"/>
      <c r="C19" s="128" t="s">
        <v>26</v>
      </c>
      <c r="D19" s="129"/>
    </row>
    <row r="20" spans="2:6">
      <c r="B20" s="125"/>
      <c r="C20" s="133" t="s">
        <v>25</v>
      </c>
      <c r="D20" s="134"/>
    </row>
    <row r="21" spans="2:6" ht="61.5" customHeight="1">
      <c r="B21" s="6" t="s">
        <v>3</v>
      </c>
      <c r="C21" s="137" t="s">
        <v>28</v>
      </c>
      <c r="D21" s="138"/>
    </row>
    <row r="22" spans="2:6" ht="42" customHeight="1">
      <c r="B22" s="123" t="s">
        <v>4</v>
      </c>
      <c r="C22" s="126" t="s">
        <v>105</v>
      </c>
      <c r="D22" s="127"/>
    </row>
    <row r="23" spans="2:6" ht="44.25" customHeight="1">
      <c r="B23" s="124"/>
      <c r="C23" s="128" t="s">
        <v>106</v>
      </c>
      <c r="D23" s="129"/>
    </row>
    <row r="24" spans="2:6" ht="41.25" customHeight="1">
      <c r="B24" s="125"/>
      <c r="C24" s="133" t="s">
        <v>107</v>
      </c>
      <c r="D24" s="134"/>
    </row>
    <row r="25" spans="2:6" ht="23.25" customHeight="1">
      <c r="B25" s="123" t="s">
        <v>5</v>
      </c>
      <c r="C25" s="126" t="s">
        <v>29</v>
      </c>
      <c r="D25" s="127"/>
    </row>
    <row r="26" spans="2:6" ht="36.75" customHeight="1">
      <c r="B26" s="124"/>
      <c r="C26" s="128" t="s">
        <v>30</v>
      </c>
      <c r="D26" s="129"/>
    </row>
    <row r="27" spans="2:6" ht="39" customHeight="1">
      <c r="B27" s="124"/>
      <c r="C27" s="128" t="s">
        <v>31</v>
      </c>
      <c r="D27" s="129"/>
    </row>
    <row r="28" spans="2:6" ht="61.5" customHeight="1">
      <c r="B28" s="125"/>
      <c r="C28" s="133" t="s">
        <v>32</v>
      </c>
      <c r="D28" s="134"/>
    </row>
    <row r="29" spans="2:6" ht="48" customHeight="1">
      <c r="B29" s="6" t="s">
        <v>6</v>
      </c>
      <c r="C29" s="143" t="s">
        <v>27</v>
      </c>
      <c r="D29" s="144"/>
    </row>
    <row r="30" spans="2:6" ht="64.5" customHeight="1">
      <c r="B30" s="7" t="s">
        <v>16</v>
      </c>
      <c r="C30" s="141" t="s">
        <v>17</v>
      </c>
      <c r="D30" s="142"/>
      <c r="F30" s="2"/>
    </row>
    <row r="31" spans="2:6" ht="45.75" customHeight="1">
      <c r="B31" s="123" t="s">
        <v>15</v>
      </c>
      <c r="C31" s="4" t="s">
        <v>7</v>
      </c>
      <c r="D31" s="8" t="s">
        <v>12</v>
      </c>
    </row>
    <row r="32" spans="2:6" ht="24.75" customHeight="1">
      <c r="B32" s="124"/>
      <c r="C32" s="10" t="s">
        <v>8</v>
      </c>
      <c r="D32" s="11">
        <f>'Приложение 2'!E9</f>
        <v>47861.1</v>
      </c>
    </row>
    <row r="33" spans="2:4" ht="22.5" customHeight="1">
      <c r="B33" s="124"/>
      <c r="C33" s="12" t="s">
        <v>9</v>
      </c>
      <c r="D33" s="11">
        <f>'Приложение 2'!E10</f>
        <v>45486.8</v>
      </c>
    </row>
    <row r="34" spans="2:4" ht="25.5" customHeight="1">
      <c r="B34" s="124"/>
      <c r="C34" s="12" t="s">
        <v>10</v>
      </c>
      <c r="D34" s="11">
        <f>'Приложение 2'!E11</f>
        <v>46147.199999999997</v>
      </c>
    </row>
    <row r="35" spans="2:4" ht="21.75" customHeight="1">
      <c r="B35" s="125"/>
      <c r="C35" s="90" t="s">
        <v>11</v>
      </c>
      <c r="D35" s="91">
        <f>SUM(D32:D34)</f>
        <v>139495.09999999998</v>
      </c>
    </row>
    <row r="36" spans="2:4" ht="120" customHeight="1" thickBot="1">
      <c r="B36" s="9" t="s">
        <v>14</v>
      </c>
      <c r="C36" s="139" t="s">
        <v>13</v>
      </c>
      <c r="D36" s="140"/>
    </row>
  </sheetData>
  <mergeCells count="30">
    <mergeCell ref="C36:D36"/>
    <mergeCell ref="B31:B35"/>
    <mergeCell ref="C30:D30"/>
    <mergeCell ref="C29:D29"/>
    <mergeCell ref="C28:D28"/>
    <mergeCell ref="B25:B28"/>
    <mergeCell ref="C25:D25"/>
    <mergeCell ref="C27:D27"/>
    <mergeCell ref="C26:D26"/>
    <mergeCell ref="B9:D9"/>
    <mergeCell ref="B10:D10"/>
    <mergeCell ref="B11:D11"/>
    <mergeCell ref="B12:D12"/>
    <mergeCell ref="B16:B20"/>
    <mergeCell ref="C16:D16"/>
    <mergeCell ref="C17:D17"/>
    <mergeCell ref="C18:D18"/>
    <mergeCell ref="C19:D19"/>
    <mergeCell ref="C24:D24"/>
    <mergeCell ref="C14:D14"/>
    <mergeCell ref="C15:D15"/>
    <mergeCell ref="C4:D5"/>
    <mergeCell ref="C1:D1"/>
    <mergeCell ref="C2:D2"/>
    <mergeCell ref="C3:D3"/>
    <mergeCell ref="B22:B24"/>
    <mergeCell ref="C22:D22"/>
    <mergeCell ref="C23:D23"/>
    <mergeCell ref="C20:D20"/>
    <mergeCell ref="C21:D21"/>
  </mergeCells>
  <printOptions horizontalCentered="1"/>
  <pageMargins left="0" right="0" top="0" bottom="0" header="0" footer="0"/>
  <pageSetup paperSize="9" scale="64" fitToHeight="2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J59"/>
  <sheetViews>
    <sheetView workbookViewId="0">
      <selection activeCell="B5" sqref="B5:G5"/>
    </sheetView>
  </sheetViews>
  <sheetFormatPr defaultRowHeight="15"/>
  <cols>
    <col min="1" max="1" width="2" style="15" customWidth="1"/>
    <col min="2" max="2" width="48.25" style="13" customWidth="1"/>
    <col min="3" max="3" width="69.875" style="14" customWidth="1"/>
    <col min="4" max="5" width="10.875" style="15" customWidth="1"/>
    <col min="6" max="6" width="19.125" style="15" customWidth="1"/>
    <col min="7" max="7" width="21.375" style="15" customWidth="1"/>
    <col min="8" max="257" width="9.125" style="15"/>
    <col min="258" max="258" width="48.25" style="15" customWidth="1"/>
    <col min="259" max="259" width="69.875" style="15" customWidth="1"/>
    <col min="260" max="261" width="10.875" style="15" customWidth="1"/>
    <col min="262" max="262" width="19.125" style="15" customWidth="1"/>
    <col min="263" max="263" width="21.375" style="15" customWidth="1"/>
    <col min="264" max="513" width="9.125" style="15"/>
    <col min="514" max="514" width="48.25" style="15" customWidth="1"/>
    <col min="515" max="515" width="69.875" style="15" customWidth="1"/>
    <col min="516" max="517" width="10.875" style="15" customWidth="1"/>
    <col min="518" max="518" width="19.125" style="15" customWidth="1"/>
    <col min="519" max="519" width="21.375" style="15" customWidth="1"/>
    <col min="520" max="769" width="9.125" style="15"/>
    <col min="770" max="770" width="48.25" style="15" customWidth="1"/>
    <col min="771" max="771" width="69.875" style="15" customWidth="1"/>
    <col min="772" max="773" width="10.875" style="15" customWidth="1"/>
    <col min="774" max="774" width="19.125" style="15" customWidth="1"/>
    <col min="775" max="775" width="21.375" style="15" customWidth="1"/>
    <col min="776" max="1025" width="9.125" style="15"/>
    <col min="1026" max="1026" width="48.25" style="15" customWidth="1"/>
    <col min="1027" max="1027" width="69.875" style="15" customWidth="1"/>
    <col min="1028" max="1029" width="10.875" style="15" customWidth="1"/>
    <col min="1030" max="1030" width="19.125" style="15" customWidth="1"/>
    <col min="1031" max="1031" width="21.375" style="15" customWidth="1"/>
    <col min="1032" max="1281" width="9.125" style="15"/>
    <col min="1282" max="1282" width="48.25" style="15" customWidth="1"/>
    <col min="1283" max="1283" width="69.875" style="15" customWidth="1"/>
    <col min="1284" max="1285" width="10.875" style="15" customWidth="1"/>
    <col min="1286" max="1286" width="19.125" style="15" customWidth="1"/>
    <col min="1287" max="1287" width="21.375" style="15" customWidth="1"/>
    <col min="1288" max="1537" width="9.125" style="15"/>
    <col min="1538" max="1538" width="48.25" style="15" customWidth="1"/>
    <col min="1539" max="1539" width="69.875" style="15" customWidth="1"/>
    <col min="1540" max="1541" width="10.875" style="15" customWidth="1"/>
    <col min="1542" max="1542" width="19.125" style="15" customWidth="1"/>
    <col min="1543" max="1543" width="21.375" style="15" customWidth="1"/>
    <col min="1544" max="1793" width="9.125" style="15"/>
    <col min="1794" max="1794" width="48.25" style="15" customWidth="1"/>
    <col min="1795" max="1795" width="69.875" style="15" customWidth="1"/>
    <col min="1796" max="1797" width="10.875" style="15" customWidth="1"/>
    <col min="1798" max="1798" width="19.125" style="15" customWidth="1"/>
    <col min="1799" max="1799" width="21.375" style="15" customWidth="1"/>
    <col min="1800" max="2049" width="9.125" style="15"/>
    <col min="2050" max="2050" width="48.25" style="15" customWidth="1"/>
    <col min="2051" max="2051" width="69.875" style="15" customWidth="1"/>
    <col min="2052" max="2053" width="10.875" style="15" customWidth="1"/>
    <col min="2054" max="2054" width="19.125" style="15" customWidth="1"/>
    <col min="2055" max="2055" width="21.375" style="15" customWidth="1"/>
    <col min="2056" max="2305" width="9.125" style="15"/>
    <col min="2306" max="2306" width="48.25" style="15" customWidth="1"/>
    <col min="2307" max="2307" width="69.875" style="15" customWidth="1"/>
    <col min="2308" max="2309" width="10.875" style="15" customWidth="1"/>
    <col min="2310" max="2310" width="19.125" style="15" customWidth="1"/>
    <col min="2311" max="2311" width="21.375" style="15" customWidth="1"/>
    <col min="2312" max="2561" width="9.125" style="15"/>
    <col min="2562" max="2562" width="48.25" style="15" customWidth="1"/>
    <col min="2563" max="2563" width="69.875" style="15" customWidth="1"/>
    <col min="2564" max="2565" width="10.875" style="15" customWidth="1"/>
    <col min="2566" max="2566" width="19.125" style="15" customWidth="1"/>
    <col min="2567" max="2567" width="21.375" style="15" customWidth="1"/>
    <col min="2568" max="2817" width="9.125" style="15"/>
    <col min="2818" max="2818" width="48.25" style="15" customWidth="1"/>
    <col min="2819" max="2819" width="69.875" style="15" customWidth="1"/>
    <col min="2820" max="2821" width="10.875" style="15" customWidth="1"/>
    <col min="2822" max="2822" width="19.125" style="15" customWidth="1"/>
    <col min="2823" max="2823" width="21.375" style="15" customWidth="1"/>
    <col min="2824" max="3073" width="9.125" style="15"/>
    <col min="3074" max="3074" width="48.25" style="15" customWidth="1"/>
    <col min="3075" max="3075" width="69.875" style="15" customWidth="1"/>
    <col min="3076" max="3077" width="10.875" style="15" customWidth="1"/>
    <col min="3078" max="3078" width="19.125" style="15" customWidth="1"/>
    <col min="3079" max="3079" width="21.375" style="15" customWidth="1"/>
    <col min="3080" max="3329" width="9.125" style="15"/>
    <col min="3330" max="3330" width="48.25" style="15" customWidth="1"/>
    <col min="3331" max="3331" width="69.875" style="15" customWidth="1"/>
    <col min="3332" max="3333" width="10.875" style="15" customWidth="1"/>
    <col min="3334" max="3334" width="19.125" style="15" customWidth="1"/>
    <col min="3335" max="3335" width="21.375" style="15" customWidth="1"/>
    <col min="3336" max="3585" width="9.125" style="15"/>
    <col min="3586" max="3586" width="48.25" style="15" customWidth="1"/>
    <col min="3587" max="3587" width="69.875" style="15" customWidth="1"/>
    <col min="3588" max="3589" width="10.875" style="15" customWidth="1"/>
    <col min="3590" max="3590" width="19.125" style="15" customWidth="1"/>
    <col min="3591" max="3591" width="21.375" style="15" customWidth="1"/>
    <col min="3592" max="3841" width="9.125" style="15"/>
    <col min="3842" max="3842" width="48.25" style="15" customWidth="1"/>
    <col min="3843" max="3843" width="69.875" style="15" customWidth="1"/>
    <col min="3844" max="3845" width="10.875" style="15" customWidth="1"/>
    <col min="3846" max="3846" width="19.125" style="15" customWidth="1"/>
    <col min="3847" max="3847" width="21.375" style="15" customWidth="1"/>
    <col min="3848" max="4097" width="9.125" style="15"/>
    <col min="4098" max="4098" width="48.25" style="15" customWidth="1"/>
    <col min="4099" max="4099" width="69.875" style="15" customWidth="1"/>
    <col min="4100" max="4101" width="10.875" style="15" customWidth="1"/>
    <col min="4102" max="4102" width="19.125" style="15" customWidth="1"/>
    <col min="4103" max="4103" width="21.375" style="15" customWidth="1"/>
    <col min="4104" max="4353" width="9.125" style="15"/>
    <col min="4354" max="4354" width="48.25" style="15" customWidth="1"/>
    <col min="4355" max="4355" width="69.875" style="15" customWidth="1"/>
    <col min="4356" max="4357" width="10.875" style="15" customWidth="1"/>
    <col min="4358" max="4358" width="19.125" style="15" customWidth="1"/>
    <col min="4359" max="4359" width="21.375" style="15" customWidth="1"/>
    <col min="4360" max="4609" width="9.125" style="15"/>
    <col min="4610" max="4610" width="48.25" style="15" customWidth="1"/>
    <col min="4611" max="4611" width="69.875" style="15" customWidth="1"/>
    <col min="4612" max="4613" width="10.875" style="15" customWidth="1"/>
    <col min="4614" max="4614" width="19.125" style="15" customWidth="1"/>
    <col min="4615" max="4615" width="21.375" style="15" customWidth="1"/>
    <col min="4616" max="4865" width="9.125" style="15"/>
    <col min="4866" max="4866" width="48.25" style="15" customWidth="1"/>
    <col min="4867" max="4867" width="69.875" style="15" customWidth="1"/>
    <col min="4868" max="4869" width="10.875" style="15" customWidth="1"/>
    <col min="4870" max="4870" width="19.125" style="15" customWidth="1"/>
    <col min="4871" max="4871" width="21.375" style="15" customWidth="1"/>
    <col min="4872" max="5121" width="9.125" style="15"/>
    <col min="5122" max="5122" width="48.25" style="15" customWidth="1"/>
    <col min="5123" max="5123" width="69.875" style="15" customWidth="1"/>
    <col min="5124" max="5125" width="10.875" style="15" customWidth="1"/>
    <col min="5126" max="5126" width="19.125" style="15" customWidth="1"/>
    <col min="5127" max="5127" width="21.375" style="15" customWidth="1"/>
    <col min="5128" max="5377" width="9.125" style="15"/>
    <col min="5378" max="5378" width="48.25" style="15" customWidth="1"/>
    <col min="5379" max="5379" width="69.875" style="15" customWidth="1"/>
    <col min="5380" max="5381" width="10.875" style="15" customWidth="1"/>
    <col min="5382" max="5382" width="19.125" style="15" customWidth="1"/>
    <col min="5383" max="5383" width="21.375" style="15" customWidth="1"/>
    <col min="5384" max="5633" width="9.125" style="15"/>
    <col min="5634" max="5634" width="48.25" style="15" customWidth="1"/>
    <col min="5635" max="5635" width="69.875" style="15" customWidth="1"/>
    <col min="5636" max="5637" width="10.875" style="15" customWidth="1"/>
    <col min="5638" max="5638" width="19.125" style="15" customWidth="1"/>
    <col min="5639" max="5639" width="21.375" style="15" customWidth="1"/>
    <col min="5640" max="5889" width="9.125" style="15"/>
    <col min="5890" max="5890" width="48.25" style="15" customWidth="1"/>
    <col min="5891" max="5891" width="69.875" style="15" customWidth="1"/>
    <col min="5892" max="5893" width="10.875" style="15" customWidth="1"/>
    <col min="5894" max="5894" width="19.125" style="15" customWidth="1"/>
    <col min="5895" max="5895" width="21.375" style="15" customWidth="1"/>
    <col min="5896" max="6145" width="9.125" style="15"/>
    <col min="6146" max="6146" width="48.25" style="15" customWidth="1"/>
    <col min="6147" max="6147" width="69.875" style="15" customWidth="1"/>
    <col min="6148" max="6149" width="10.875" style="15" customWidth="1"/>
    <col min="6150" max="6150" width="19.125" style="15" customWidth="1"/>
    <col min="6151" max="6151" width="21.375" style="15" customWidth="1"/>
    <col min="6152" max="6401" width="9.125" style="15"/>
    <col min="6402" max="6402" width="48.25" style="15" customWidth="1"/>
    <col min="6403" max="6403" width="69.875" style="15" customWidth="1"/>
    <col min="6404" max="6405" width="10.875" style="15" customWidth="1"/>
    <col min="6406" max="6406" width="19.125" style="15" customWidth="1"/>
    <col min="6407" max="6407" width="21.375" style="15" customWidth="1"/>
    <col min="6408" max="6657" width="9.125" style="15"/>
    <col min="6658" max="6658" width="48.25" style="15" customWidth="1"/>
    <col min="6659" max="6659" width="69.875" style="15" customWidth="1"/>
    <col min="6660" max="6661" width="10.875" style="15" customWidth="1"/>
    <col min="6662" max="6662" width="19.125" style="15" customWidth="1"/>
    <col min="6663" max="6663" width="21.375" style="15" customWidth="1"/>
    <col min="6664" max="6913" width="9.125" style="15"/>
    <col min="6914" max="6914" width="48.25" style="15" customWidth="1"/>
    <col min="6915" max="6915" width="69.875" style="15" customWidth="1"/>
    <col min="6916" max="6917" width="10.875" style="15" customWidth="1"/>
    <col min="6918" max="6918" width="19.125" style="15" customWidth="1"/>
    <col min="6919" max="6919" width="21.375" style="15" customWidth="1"/>
    <col min="6920" max="7169" width="9.125" style="15"/>
    <col min="7170" max="7170" width="48.25" style="15" customWidth="1"/>
    <col min="7171" max="7171" width="69.875" style="15" customWidth="1"/>
    <col min="7172" max="7173" width="10.875" style="15" customWidth="1"/>
    <col min="7174" max="7174" width="19.125" style="15" customWidth="1"/>
    <col min="7175" max="7175" width="21.375" style="15" customWidth="1"/>
    <col min="7176" max="7425" width="9.125" style="15"/>
    <col min="7426" max="7426" width="48.25" style="15" customWidth="1"/>
    <col min="7427" max="7427" width="69.875" style="15" customWidth="1"/>
    <col min="7428" max="7429" width="10.875" style="15" customWidth="1"/>
    <col min="7430" max="7430" width="19.125" style="15" customWidth="1"/>
    <col min="7431" max="7431" width="21.375" style="15" customWidth="1"/>
    <col min="7432" max="7681" width="9.125" style="15"/>
    <col min="7682" max="7682" width="48.25" style="15" customWidth="1"/>
    <col min="7683" max="7683" width="69.875" style="15" customWidth="1"/>
    <col min="7684" max="7685" width="10.875" style="15" customWidth="1"/>
    <col min="7686" max="7686" width="19.125" style="15" customWidth="1"/>
    <col min="7687" max="7687" width="21.375" style="15" customWidth="1"/>
    <col min="7688" max="7937" width="9.125" style="15"/>
    <col min="7938" max="7938" width="48.25" style="15" customWidth="1"/>
    <col min="7939" max="7939" width="69.875" style="15" customWidth="1"/>
    <col min="7940" max="7941" width="10.875" style="15" customWidth="1"/>
    <col min="7942" max="7942" width="19.125" style="15" customWidth="1"/>
    <col min="7943" max="7943" width="21.375" style="15" customWidth="1"/>
    <col min="7944" max="8193" width="9.125" style="15"/>
    <col min="8194" max="8194" width="48.25" style="15" customWidth="1"/>
    <col min="8195" max="8195" width="69.875" style="15" customWidth="1"/>
    <col min="8196" max="8197" width="10.875" style="15" customWidth="1"/>
    <col min="8198" max="8198" width="19.125" style="15" customWidth="1"/>
    <col min="8199" max="8199" width="21.375" style="15" customWidth="1"/>
    <col min="8200" max="8449" width="9.125" style="15"/>
    <col min="8450" max="8450" width="48.25" style="15" customWidth="1"/>
    <col min="8451" max="8451" width="69.875" style="15" customWidth="1"/>
    <col min="8452" max="8453" width="10.875" style="15" customWidth="1"/>
    <col min="8454" max="8454" width="19.125" style="15" customWidth="1"/>
    <col min="8455" max="8455" width="21.375" style="15" customWidth="1"/>
    <col min="8456" max="8705" width="9.125" style="15"/>
    <col min="8706" max="8706" width="48.25" style="15" customWidth="1"/>
    <col min="8707" max="8707" width="69.875" style="15" customWidth="1"/>
    <col min="8708" max="8709" width="10.875" style="15" customWidth="1"/>
    <col min="8710" max="8710" width="19.125" style="15" customWidth="1"/>
    <col min="8711" max="8711" width="21.375" style="15" customWidth="1"/>
    <col min="8712" max="8961" width="9.125" style="15"/>
    <col min="8962" max="8962" width="48.25" style="15" customWidth="1"/>
    <col min="8963" max="8963" width="69.875" style="15" customWidth="1"/>
    <col min="8964" max="8965" width="10.875" style="15" customWidth="1"/>
    <col min="8966" max="8966" width="19.125" style="15" customWidth="1"/>
    <col min="8967" max="8967" width="21.375" style="15" customWidth="1"/>
    <col min="8968" max="9217" width="9.125" style="15"/>
    <col min="9218" max="9218" width="48.25" style="15" customWidth="1"/>
    <col min="9219" max="9219" width="69.875" style="15" customWidth="1"/>
    <col min="9220" max="9221" width="10.875" style="15" customWidth="1"/>
    <col min="9222" max="9222" width="19.125" style="15" customWidth="1"/>
    <col min="9223" max="9223" width="21.375" style="15" customWidth="1"/>
    <col min="9224" max="9473" width="9.125" style="15"/>
    <col min="9474" max="9474" width="48.25" style="15" customWidth="1"/>
    <col min="9475" max="9475" width="69.875" style="15" customWidth="1"/>
    <col min="9476" max="9477" width="10.875" style="15" customWidth="1"/>
    <col min="9478" max="9478" width="19.125" style="15" customWidth="1"/>
    <col min="9479" max="9479" width="21.375" style="15" customWidth="1"/>
    <col min="9480" max="9729" width="9.125" style="15"/>
    <col min="9730" max="9730" width="48.25" style="15" customWidth="1"/>
    <col min="9731" max="9731" width="69.875" style="15" customWidth="1"/>
    <col min="9732" max="9733" width="10.875" style="15" customWidth="1"/>
    <col min="9734" max="9734" width="19.125" style="15" customWidth="1"/>
    <col min="9735" max="9735" width="21.375" style="15" customWidth="1"/>
    <col min="9736" max="9985" width="9.125" style="15"/>
    <col min="9986" max="9986" width="48.25" style="15" customWidth="1"/>
    <col min="9987" max="9987" width="69.875" style="15" customWidth="1"/>
    <col min="9988" max="9989" width="10.875" style="15" customWidth="1"/>
    <col min="9990" max="9990" width="19.125" style="15" customWidth="1"/>
    <col min="9991" max="9991" width="21.375" style="15" customWidth="1"/>
    <col min="9992" max="10241" width="9.125" style="15"/>
    <col min="10242" max="10242" width="48.25" style="15" customWidth="1"/>
    <col min="10243" max="10243" width="69.875" style="15" customWidth="1"/>
    <col min="10244" max="10245" width="10.875" style="15" customWidth="1"/>
    <col min="10246" max="10246" width="19.125" style="15" customWidth="1"/>
    <col min="10247" max="10247" width="21.375" style="15" customWidth="1"/>
    <col min="10248" max="10497" width="9.125" style="15"/>
    <col min="10498" max="10498" width="48.25" style="15" customWidth="1"/>
    <col min="10499" max="10499" width="69.875" style="15" customWidth="1"/>
    <col min="10500" max="10501" width="10.875" style="15" customWidth="1"/>
    <col min="10502" max="10502" width="19.125" style="15" customWidth="1"/>
    <col min="10503" max="10503" width="21.375" style="15" customWidth="1"/>
    <col min="10504" max="10753" width="9.125" style="15"/>
    <col min="10754" max="10754" width="48.25" style="15" customWidth="1"/>
    <col min="10755" max="10755" width="69.875" style="15" customWidth="1"/>
    <col min="10756" max="10757" width="10.875" style="15" customWidth="1"/>
    <col min="10758" max="10758" width="19.125" style="15" customWidth="1"/>
    <col min="10759" max="10759" width="21.375" style="15" customWidth="1"/>
    <col min="10760" max="11009" width="9.125" style="15"/>
    <col min="11010" max="11010" width="48.25" style="15" customWidth="1"/>
    <col min="11011" max="11011" width="69.875" style="15" customWidth="1"/>
    <col min="11012" max="11013" width="10.875" style="15" customWidth="1"/>
    <col min="11014" max="11014" width="19.125" style="15" customWidth="1"/>
    <col min="11015" max="11015" width="21.375" style="15" customWidth="1"/>
    <col min="11016" max="11265" width="9.125" style="15"/>
    <col min="11266" max="11266" width="48.25" style="15" customWidth="1"/>
    <col min="11267" max="11267" width="69.875" style="15" customWidth="1"/>
    <col min="11268" max="11269" width="10.875" style="15" customWidth="1"/>
    <col min="11270" max="11270" width="19.125" style="15" customWidth="1"/>
    <col min="11271" max="11271" width="21.375" style="15" customWidth="1"/>
    <col min="11272" max="11521" width="9.125" style="15"/>
    <col min="11522" max="11522" width="48.25" style="15" customWidth="1"/>
    <col min="11523" max="11523" width="69.875" style="15" customWidth="1"/>
    <col min="11524" max="11525" width="10.875" style="15" customWidth="1"/>
    <col min="11526" max="11526" width="19.125" style="15" customWidth="1"/>
    <col min="11527" max="11527" width="21.375" style="15" customWidth="1"/>
    <col min="11528" max="11777" width="9.125" style="15"/>
    <col min="11778" max="11778" width="48.25" style="15" customWidth="1"/>
    <col min="11779" max="11779" width="69.875" style="15" customWidth="1"/>
    <col min="11780" max="11781" width="10.875" style="15" customWidth="1"/>
    <col min="11782" max="11782" width="19.125" style="15" customWidth="1"/>
    <col min="11783" max="11783" width="21.375" style="15" customWidth="1"/>
    <col min="11784" max="12033" width="9.125" style="15"/>
    <col min="12034" max="12034" width="48.25" style="15" customWidth="1"/>
    <col min="12035" max="12035" width="69.875" style="15" customWidth="1"/>
    <col min="12036" max="12037" width="10.875" style="15" customWidth="1"/>
    <col min="12038" max="12038" width="19.125" style="15" customWidth="1"/>
    <col min="12039" max="12039" width="21.375" style="15" customWidth="1"/>
    <col min="12040" max="12289" width="9.125" style="15"/>
    <col min="12290" max="12290" width="48.25" style="15" customWidth="1"/>
    <col min="12291" max="12291" width="69.875" style="15" customWidth="1"/>
    <col min="12292" max="12293" width="10.875" style="15" customWidth="1"/>
    <col min="12294" max="12294" width="19.125" style="15" customWidth="1"/>
    <col min="12295" max="12295" width="21.375" style="15" customWidth="1"/>
    <col min="12296" max="12545" width="9.125" style="15"/>
    <col min="12546" max="12546" width="48.25" style="15" customWidth="1"/>
    <col min="12547" max="12547" width="69.875" style="15" customWidth="1"/>
    <col min="12548" max="12549" width="10.875" style="15" customWidth="1"/>
    <col min="12550" max="12550" width="19.125" style="15" customWidth="1"/>
    <col min="12551" max="12551" width="21.375" style="15" customWidth="1"/>
    <col min="12552" max="12801" width="9.125" style="15"/>
    <col min="12802" max="12802" width="48.25" style="15" customWidth="1"/>
    <col min="12803" max="12803" width="69.875" style="15" customWidth="1"/>
    <col min="12804" max="12805" width="10.875" style="15" customWidth="1"/>
    <col min="12806" max="12806" width="19.125" style="15" customWidth="1"/>
    <col min="12807" max="12807" width="21.375" style="15" customWidth="1"/>
    <col min="12808" max="13057" width="9.125" style="15"/>
    <col min="13058" max="13058" width="48.25" style="15" customWidth="1"/>
    <col min="13059" max="13059" width="69.875" style="15" customWidth="1"/>
    <col min="13060" max="13061" width="10.875" style="15" customWidth="1"/>
    <col min="13062" max="13062" width="19.125" style="15" customWidth="1"/>
    <col min="13063" max="13063" width="21.375" style="15" customWidth="1"/>
    <col min="13064" max="13313" width="9.125" style="15"/>
    <col min="13314" max="13314" width="48.25" style="15" customWidth="1"/>
    <col min="13315" max="13315" width="69.875" style="15" customWidth="1"/>
    <col min="13316" max="13317" width="10.875" style="15" customWidth="1"/>
    <col min="13318" max="13318" width="19.125" style="15" customWidth="1"/>
    <col min="13319" max="13319" width="21.375" style="15" customWidth="1"/>
    <col min="13320" max="13569" width="9.125" style="15"/>
    <col min="13570" max="13570" width="48.25" style="15" customWidth="1"/>
    <col min="13571" max="13571" width="69.875" style="15" customWidth="1"/>
    <col min="13572" max="13573" width="10.875" style="15" customWidth="1"/>
    <col min="13574" max="13574" width="19.125" style="15" customWidth="1"/>
    <col min="13575" max="13575" width="21.375" style="15" customWidth="1"/>
    <col min="13576" max="13825" width="9.125" style="15"/>
    <col min="13826" max="13826" width="48.25" style="15" customWidth="1"/>
    <col min="13827" max="13827" width="69.875" style="15" customWidth="1"/>
    <col min="13828" max="13829" width="10.875" style="15" customWidth="1"/>
    <col min="13830" max="13830" width="19.125" style="15" customWidth="1"/>
    <col min="13831" max="13831" width="21.375" style="15" customWidth="1"/>
    <col min="13832" max="14081" width="9.125" style="15"/>
    <col min="14082" max="14082" width="48.25" style="15" customWidth="1"/>
    <col min="14083" max="14083" width="69.875" style="15" customWidth="1"/>
    <col min="14084" max="14085" width="10.875" style="15" customWidth="1"/>
    <col min="14086" max="14086" width="19.125" style="15" customWidth="1"/>
    <col min="14087" max="14087" width="21.375" style="15" customWidth="1"/>
    <col min="14088" max="14337" width="9.125" style="15"/>
    <col min="14338" max="14338" width="48.25" style="15" customWidth="1"/>
    <col min="14339" max="14339" width="69.875" style="15" customWidth="1"/>
    <col min="14340" max="14341" width="10.875" style="15" customWidth="1"/>
    <col min="14342" max="14342" width="19.125" style="15" customWidth="1"/>
    <col min="14343" max="14343" width="21.375" style="15" customWidth="1"/>
    <col min="14344" max="14593" width="9.125" style="15"/>
    <col min="14594" max="14594" width="48.25" style="15" customWidth="1"/>
    <col min="14595" max="14595" width="69.875" style="15" customWidth="1"/>
    <col min="14596" max="14597" width="10.875" style="15" customWidth="1"/>
    <col min="14598" max="14598" width="19.125" style="15" customWidth="1"/>
    <col min="14599" max="14599" width="21.375" style="15" customWidth="1"/>
    <col min="14600" max="14849" width="9.125" style="15"/>
    <col min="14850" max="14850" width="48.25" style="15" customWidth="1"/>
    <col min="14851" max="14851" width="69.875" style="15" customWidth="1"/>
    <col min="14852" max="14853" width="10.875" style="15" customWidth="1"/>
    <col min="14854" max="14854" width="19.125" style="15" customWidth="1"/>
    <col min="14855" max="14855" width="21.375" style="15" customWidth="1"/>
    <col min="14856" max="15105" width="9.125" style="15"/>
    <col min="15106" max="15106" width="48.25" style="15" customWidth="1"/>
    <col min="15107" max="15107" width="69.875" style="15" customWidth="1"/>
    <col min="15108" max="15109" width="10.875" style="15" customWidth="1"/>
    <col min="15110" max="15110" width="19.125" style="15" customWidth="1"/>
    <col min="15111" max="15111" width="21.375" style="15" customWidth="1"/>
    <col min="15112" max="15361" width="9.125" style="15"/>
    <col min="15362" max="15362" width="48.25" style="15" customWidth="1"/>
    <col min="15363" max="15363" width="69.875" style="15" customWidth="1"/>
    <col min="15364" max="15365" width="10.875" style="15" customWidth="1"/>
    <col min="15366" max="15366" width="19.125" style="15" customWidth="1"/>
    <col min="15367" max="15367" width="21.375" style="15" customWidth="1"/>
    <col min="15368" max="15617" width="9.125" style="15"/>
    <col min="15618" max="15618" width="48.25" style="15" customWidth="1"/>
    <col min="15619" max="15619" width="69.875" style="15" customWidth="1"/>
    <col min="15620" max="15621" width="10.875" style="15" customWidth="1"/>
    <col min="15622" max="15622" width="19.125" style="15" customWidth="1"/>
    <col min="15623" max="15623" width="21.375" style="15" customWidth="1"/>
    <col min="15624" max="15873" width="9.125" style="15"/>
    <col min="15874" max="15874" width="48.25" style="15" customWidth="1"/>
    <col min="15875" max="15875" width="69.875" style="15" customWidth="1"/>
    <col min="15876" max="15877" width="10.875" style="15" customWidth="1"/>
    <col min="15878" max="15878" width="19.125" style="15" customWidth="1"/>
    <col min="15879" max="15879" width="21.375" style="15" customWidth="1"/>
    <col min="15880" max="16129" width="9.125" style="15"/>
    <col min="16130" max="16130" width="48.25" style="15" customWidth="1"/>
    <col min="16131" max="16131" width="69.875" style="15" customWidth="1"/>
    <col min="16132" max="16133" width="10.875" style="15" customWidth="1"/>
    <col min="16134" max="16134" width="19.125" style="15" customWidth="1"/>
    <col min="16135" max="16135" width="21.375" style="15" customWidth="1"/>
    <col min="16136" max="16384" width="9.125" style="15"/>
  </cols>
  <sheetData>
    <row r="1" spans="2:10" ht="15.75">
      <c r="G1" s="16" t="s">
        <v>33</v>
      </c>
    </row>
    <row r="2" spans="2:10" ht="15.75" customHeight="1">
      <c r="F2" s="155" t="s">
        <v>34</v>
      </c>
      <c r="G2" s="155"/>
    </row>
    <row r="3" spans="2:10">
      <c r="F3" s="17"/>
      <c r="G3" s="18"/>
    </row>
    <row r="4" spans="2:10" s="19" customFormat="1" ht="18.75">
      <c r="B4" s="156" t="s">
        <v>35</v>
      </c>
      <c r="C4" s="156"/>
      <c r="D4" s="156"/>
      <c r="E4" s="156"/>
      <c r="F4" s="156"/>
      <c r="G4" s="156"/>
    </row>
    <row r="5" spans="2:10" s="19" customFormat="1" ht="16.5">
      <c r="B5" s="157" t="s">
        <v>21</v>
      </c>
      <c r="C5" s="157"/>
      <c r="D5" s="157"/>
      <c r="E5" s="157"/>
      <c r="F5" s="157"/>
      <c r="G5" s="157"/>
    </row>
    <row r="6" spans="2:10" ht="15.75" thickBot="1"/>
    <row r="7" spans="2:10" ht="63">
      <c r="B7" s="96" t="s">
        <v>36</v>
      </c>
      <c r="C7" s="97" t="s">
        <v>37</v>
      </c>
      <c r="D7" s="97" t="s">
        <v>38</v>
      </c>
      <c r="E7" s="97" t="s">
        <v>39</v>
      </c>
      <c r="F7" s="97" t="s">
        <v>40</v>
      </c>
      <c r="G7" s="98" t="s">
        <v>41</v>
      </c>
    </row>
    <row r="8" spans="2:10" s="22" customFormat="1">
      <c r="B8" s="99">
        <v>1</v>
      </c>
      <c r="C8" s="21">
        <v>2</v>
      </c>
      <c r="D8" s="21">
        <v>3</v>
      </c>
      <c r="E8" s="21">
        <v>4</v>
      </c>
      <c r="F8" s="21">
        <v>5</v>
      </c>
      <c r="G8" s="100">
        <v>6</v>
      </c>
    </row>
    <row r="9" spans="2:10" ht="15.75">
      <c r="B9" s="145" t="s">
        <v>83</v>
      </c>
      <c r="C9" s="147" t="s">
        <v>82</v>
      </c>
      <c r="D9" s="23">
        <v>2022</v>
      </c>
      <c r="E9" s="23" t="s">
        <v>42</v>
      </c>
      <c r="F9" s="24" t="s">
        <v>85</v>
      </c>
      <c r="G9" s="101" t="s">
        <v>85</v>
      </c>
      <c r="J9" s="15" t="s">
        <v>43</v>
      </c>
    </row>
    <row r="10" spans="2:10" ht="15.75">
      <c r="B10" s="145"/>
      <c r="C10" s="147"/>
      <c r="D10" s="25">
        <v>2023</v>
      </c>
      <c r="E10" s="25" t="s">
        <v>42</v>
      </c>
      <c r="F10" s="26" t="s">
        <v>85</v>
      </c>
      <c r="G10" s="102" t="s">
        <v>85</v>
      </c>
    </row>
    <row r="11" spans="2:10" ht="15.75">
      <c r="B11" s="145"/>
      <c r="C11" s="147"/>
      <c r="D11" s="27">
        <v>2024</v>
      </c>
      <c r="E11" s="27" t="s">
        <v>42</v>
      </c>
      <c r="F11" s="28" t="s">
        <v>85</v>
      </c>
      <c r="G11" s="103" t="s">
        <v>85</v>
      </c>
    </row>
    <row r="12" spans="2:10" ht="15.75">
      <c r="B12" s="145"/>
      <c r="C12" s="147" t="s">
        <v>84</v>
      </c>
      <c r="D12" s="23">
        <v>2022</v>
      </c>
      <c r="E12" s="23" t="s">
        <v>44</v>
      </c>
      <c r="F12" s="24" t="s">
        <v>86</v>
      </c>
      <c r="G12" s="101" t="s">
        <v>86</v>
      </c>
    </row>
    <row r="13" spans="2:10" ht="15.75">
      <c r="B13" s="145"/>
      <c r="C13" s="147"/>
      <c r="D13" s="25">
        <v>2023</v>
      </c>
      <c r="E13" s="25" t="s">
        <v>44</v>
      </c>
      <c r="F13" s="26" t="s">
        <v>86</v>
      </c>
      <c r="G13" s="102" t="s">
        <v>86</v>
      </c>
    </row>
    <row r="14" spans="2:10" ht="15.75">
      <c r="B14" s="145"/>
      <c r="C14" s="147"/>
      <c r="D14" s="27">
        <v>2024</v>
      </c>
      <c r="E14" s="27" t="s">
        <v>44</v>
      </c>
      <c r="F14" s="28" t="s">
        <v>86</v>
      </c>
      <c r="G14" s="103" t="s">
        <v>86</v>
      </c>
    </row>
    <row r="15" spans="2:10" ht="15.75">
      <c r="B15" s="145" t="s">
        <v>87</v>
      </c>
      <c r="C15" s="147" t="s">
        <v>88</v>
      </c>
      <c r="D15" s="23">
        <v>2022</v>
      </c>
      <c r="E15" s="23" t="s">
        <v>42</v>
      </c>
      <c r="F15" s="23">
        <v>16</v>
      </c>
      <c r="G15" s="104">
        <v>16</v>
      </c>
    </row>
    <row r="16" spans="2:10" ht="15.75">
      <c r="B16" s="145"/>
      <c r="C16" s="147"/>
      <c r="D16" s="25">
        <v>2023</v>
      </c>
      <c r="E16" s="25" t="s">
        <v>42</v>
      </c>
      <c r="F16" s="25">
        <v>16</v>
      </c>
      <c r="G16" s="105">
        <v>16</v>
      </c>
    </row>
    <row r="17" spans="2:7" ht="15.75">
      <c r="B17" s="145"/>
      <c r="C17" s="147"/>
      <c r="D17" s="27">
        <v>2024</v>
      </c>
      <c r="E17" s="27" t="s">
        <v>42</v>
      </c>
      <c r="F17" s="27">
        <v>16</v>
      </c>
      <c r="G17" s="106">
        <v>16</v>
      </c>
    </row>
    <row r="18" spans="2:7" ht="15.75">
      <c r="B18" s="145"/>
      <c r="C18" s="147" t="s">
        <v>89</v>
      </c>
      <c r="D18" s="23">
        <v>2022</v>
      </c>
      <c r="E18" s="23" t="s">
        <v>44</v>
      </c>
      <c r="F18" s="93">
        <v>4691</v>
      </c>
      <c r="G18" s="107">
        <v>4691</v>
      </c>
    </row>
    <row r="19" spans="2:7" ht="15.75">
      <c r="B19" s="145"/>
      <c r="C19" s="147"/>
      <c r="D19" s="25">
        <v>2023</v>
      </c>
      <c r="E19" s="25" t="s">
        <v>44</v>
      </c>
      <c r="F19" s="92">
        <v>4691</v>
      </c>
      <c r="G19" s="108">
        <v>4691</v>
      </c>
    </row>
    <row r="20" spans="2:7" ht="15.75">
      <c r="B20" s="145"/>
      <c r="C20" s="147"/>
      <c r="D20" s="27">
        <v>2024</v>
      </c>
      <c r="E20" s="27" t="s">
        <v>44</v>
      </c>
      <c r="F20" s="27">
        <v>4691</v>
      </c>
      <c r="G20" s="109">
        <v>4691</v>
      </c>
    </row>
    <row r="21" spans="2:7" ht="17.25" customHeight="1">
      <c r="B21" s="149" t="s">
        <v>90</v>
      </c>
      <c r="C21" s="147" t="s">
        <v>91</v>
      </c>
      <c r="D21" s="23">
        <v>2022</v>
      </c>
      <c r="E21" s="23" t="s">
        <v>44</v>
      </c>
      <c r="F21" s="29">
        <v>850</v>
      </c>
      <c r="G21" s="104">
        <v>850</v>
      </c>
    </row>
    <row r="22" spans="2:7" ht="18.75" customHeight="1">
      <c r="B22" s="150"/>
      <c r="C22" s="147"/>
      <c r="D22" s="25">
        <v>2023</v>
      </c>
      <c r="E22" s="25" t="s">
        <v>44</v>
      </c>
      <c r="F22" s="30">
        <v>850</v>
      </c>
      <c r="G22" s="105">
        <v>850</v>
      </c>
    </row>
    <row r="23" spans="2:7" ht="18.75" customHeight="1">
      <c r="B23" s="150"/>
      <c r="C23" s="147"/>
      <c r="D23" s="27">
        <v>2024</v>
      </c>
      <c r="E23" s="27" t="s">
        <v>44</v>
      </c>
      <c r="F23" s="31">
        <v>850</v>
      </c>
      <c r="G23" s="106">
        <v>850</v>
      </c>
    </row>
    <row r="24" spans="2:7" ht="19.5" customHeight="1">
      <c r="B24" s="150"/>
      <c r="C24" s="147" t="s">
        <v>92</v>
      </c>
      <c r="D24" s="23">
        <v>2022</v>
      </c>
      <c r="E24" s="23" t="s">
        <v>44</v>
      </c>
      <c r="F24" s="29">
        <v>270</v>
      </c>
      <c r="G24" s="104">
        <v>270</v>
      </c>
    </row>
    <row r="25" spans="2:7" ht="15.75" customHeight="1">
      <c r="B25" s="150"/>
      <c r="C25" s="147"/>
      <c r="D25" s="25">
        <v>2023</v>
      </c>
      <c r="E25" s="25" t="s">
        <v>44</v>
      </c>
      <c r="F25" s="30">
        <v>270</v>
      </c>
      <c r="G25" s="105">
        <v>270</v>
      </c>
    </row>
    <row r="26" spans="2:7" ht="15.75" customHeight="1">
      <c r="B26" s="151"/>
      <c r="C26" s="147"/>
      <c r="D26" s="27">
        <v>2024</v>
      </c>
      <c r="E26" s="27" t="s">
        <v>44</v>
      </c>
      <c r="F26" s="31">
        <v>270</v>
      </c>
      <c r="G26" s="106">
        <v>270</v>
      </c>
    </row>
    <row r="27" spans="2:7" ht="15.75" customHeight="1">
      <c r="B27" s="149" t="s">
        <v>95</v>
      </c>
      <c r="C27" s="147" t="s">
        <v>93</v>
      </c>
      <c r="D27" s="23">
        <v>2022</v>
      </c>
      <c r="E27" s="23" t="s">
        <v>44</v>
      </c>
      <c r="F27" s="32">
        <v>32</v>
      </c>
      <c r="G27" s="110">
        <v>32</v>
      </c>
    </row>
    <row r="28" spans="2:7" ht="15.75">
      <c r="B28" s="150"/>
      <c r="C28" s="147"/>
      <c r="D28" s="25">
        <v>2023</v>
      </c>
      <c r="E28" s="25" t="s">
        <v>44</v>
      </c>
      <c r="F28" s="33">
        <v>32</v>
      </c>
      <c r="G28" s="111">
        <v>32</v>
      </c>
    </row>
    <row r="29" spans="2:7" ht="15.75">
      <c r="B29" s="150"/>
      <c r="C29" s="147"/>
      <c r="D29" s="27">
        <v>2024</v>
      </c>
      <c r="E29" s="27" t="s">
        <v>44</v>
      </c>
      <c r="F29" s="34">
        <v>32</v>
      </c>
      <c r="G29" s="112">
        <v>32</v>
      </c>
    </row>
    <row r="30" spans="2:7" ht="15.75">
      <c r="B30" s="150"/>
      <c r="C30" s="147" t="s">
        <v>94</v>
      </c>
      <c r="D30" s="23">
        <v>2022</v>
      </c>
      <c r="E30" s="23" t="s">
        <v>44</v>
      </c>
      <c r="F30" s="93">
        <f t="shared" ref="F30:G30" si="0">2150+93+74</f>
        <v>2317</v>
      </c>
      <c r="G30" s="107">
        <f t="shared" si="0"/>
        <v>2317</v>
      </c>
    </row>
    <row r="31" spans="2:7" ht="15.75">
      <c r="B31" s="150"/>
      <c r="C31" s="147"/>
      <c r="D31" s="25">
        <v>2023</v>
      </c>
      <c r="E31" s="25" t="s">
        <v>44</v>
      </c>
      <c r="F31" s="94">
        <v>2317</v>
      </c>
      <c r="G31" s="113">
        <v>2317</v>
      </c>
    </row>
    <row r="32" spans="2:7" ht="15.75">
      <c r="B32" s="151"/>
      <c r="C32" s="147"/>
      <c r="D32" s="27">
        <v>2024</v>
      </c>
      <c r="E32" s="27" t="s">
        <v>44</v>
      </c>
      <c r="F32" s="34">
        <v>2317</v>
      </c>
      <c r="G32" s="112">
        <v>2317</v>
      </c>
    </row>
    <row r="33" spans="2:7" ht="15.75">
      <c r="B33" s="149" t="s">
        <v>96</v>
      </c>
      <c r="C33" s="152" t="s">
        <v>98</v>
      </c>
      <c r="D33" s="23">
        <v>2022</v>
      </c>
      <c r="E33" s="23" t="s">
        <v>45</v>
      </c>
      <c r="F33" s="35">
        <v>16.8</v>
      </c>
      <c r="G33" s="114">
        <v>7.2</v>
      </c>
    </row>
    <row r="34" spans="2:7" ht="15" customHeight="1">
      <c r="B34" s="150"/>
      <c r="C34" s="153"/>
      <c r="D34" s="25">
        <v>2023</v>
      </c>
      <c r="E34" s="25" t="s">
        <v>45</v>
      </c>
      <c r="F34" s="30">
        <v>16.8</v>
      </c>
      <c r="G34" s="105">
        <v>0</v>
      </c>
    </row>
    <row r="35" spans="2:7" ht="15.75">
      <c r="B35" s="150"/>
      <c r="C35" s="154"/>
      <c r="D35" s="27">
        <v>2024</v>
      </c>
      <c r="E35" s="27" t="s">
        <v>45</v>
      </c>
      <c r="F35" s="95">
        <v>16.8</v>
      </c>
      <c r="G35" s="115">
        <v>0</v>
      </c>
    </row>
    <row r="36" spans="2:7" ht="15.75">
      <c r="B36" s="150"/>
      <c r="C36" s="152" t="s">
        <v>97</v>
      </c>
      <c r="D36" s="23">
        <v>2022</v>
      </c>
      <c r="E36" s="23" t="s">
        <v>42</v>
      </c>
      <c r="F36" s="29">
        <v>0</v>
      </c>
      <c r="G36" s="104">
        <v>1</v>
      </c>
    </row>
    <row r="37" spans="2:7" ht="15.75">
      <c r="B37" s="150"/>
      <c r="C37" s="153"/>
      <c r="D37" s="25">
        <v>2023</v>
      </c>
      <c r="E37" s="25" t="s">
        <v>42</v>
      </c>
      <c r="F37" s="36">
        <v>0</v>
      </c>
      <c r="G37" s="116">
        <v>0</v>
      </c>
    </row>
    <row r="38" spans="2:7" ht="15.75">
      <c r="B38" s="151"/>
      <c r="C38" s="154"/>
      <c r="D38" s="27">
        <v>2024</v>
      </c>
      <c r="E38" s="27" t="s">
        <v>42</v>
      </c>
      <c r="F38" s="36">
        <v>0</v>
      </c>
      <c r="G38" s="116">
        <v>0</v>
      </c>
    </row>
    <row r="39" spans="2:7" ht="15.75">
      <c r="B39" s="145" t="s">
        <v>99</v>
      </c>
      <c r="C39" s="147" t="s">
        <v>100</v>
      </c>
      <c r="D39" s="23">
        <v>2022</v>
      </c>
      <c r="E39" s="23" t="s">
        <v>42</v>
      </c>
      <c r="F39" s="29">
        <v>1</v>
      </c>
      <c r="G39" s="104">
        <v>1</v>
      </c>
    </row>
    <row r="40" spans="2:7" ht="15.75">
      <c r="B40" s="145"/>
      <c r="C40" s="147"/>
      <c r="D40" s="25">
        <v>2023</v>
      </c>
      <c r="E40" s="25" t="s">
        <v>42</v>
      </c>
      <c r="F40" s="30">
        <v>1</v>
      </c>
      <c r="G40" s="105">
        <v>1</v>
      </c>
    </row>
    <row r="41" spans="2:7" ht="16.5" thickBot="1">
      <c r="B41" s="146"/>
      <c r="C41" s="148"/>
      <c r="D41" s="117">
        <v>2024</v>
      </c>
      <c r="E41" s="117" t="s">
        <v>42</v>
      </c>
      <c r="F41" s="118">
        <v>1</v>
      </c>
      <c r="G41" s="119">
        <v>1</v>
      </c>
    </row>
    <row r="49" spans="2:3">
      <c r="B49" s="15"/>
      <c r="C49" s="15"/>
    </row>
    <row r="50" spans="2:3">
      <c r="B50" s="15"/>
      <c r="C50" s="15"/>
    </row>
    <row r="51" spans="2:3">
      <c r="B51" s="15"/>
      <c r="C51" s="15"/>
    </row>
    <row r="52" spans="2:3">
      <c r="B52" s="15"/>
      <c r="C52" s="15"/>
    </row>
    <row r="53" spans="2:3">
      <c r="B53" s="15"/>
      <c r="C53" s="15"/>
    </row>
    <row r="54" spans="2:3">
      <c r="B54" s="15"/>
      <c r="C54" s="15"/>
    </row>
    <row r="55" spans="2:3">
      <c r="B55" s="15"/>
      <c r="C55" s="15"/>
    </row>
    <row r="56" spans="2:3">
      <c r="B56" s="15"/>
      <c r="C56" s="15"/>
    </row>
    <row r="57" spans="2:3">
      <c r="B57" s="15"/>
      <c r="C57" s="15"/>
    </row>
    <row r="58" spans="2:3">
      <c r="B58" s="15"/>
      <c r="C58" s="15"/>
    </row>
    <row r="59" spans="2:3">
      <c r="B59" s="15"/>
      <c r="C59" s="15"/>
    </row>
  </sheetData>
  <mergeCells count="20">
    <mergeCell ref="F2:G2"/>
    <mergeCell ref="B4:G4"/>
    <mergeCell ref="B5:G5"/>
    <mergeCell ref="B9:B14"/>
    <mergeCell ref="C9:C11"/>
    <mergeCell ref="C12:C14"/>
    <mergeCell ref="B15:B20"/>
    <mergeCell ref="C15:C17"/>
    <mergeCell ref="C18:C20"/>
    <mergeCell ref="B21:B26"/>
    <mergeCell ref="C21:C23"/>
    <mergeCell ref="C24:C26"/>
    <mergeCell ref="B39:B41"/>
    <mergeCell ref="C39:C41"/>
    <mergeCell ref="B33:B38"/>
    <mergeCell ref="C36:C38"/>
    <mergeCell ref="B27:B32"/>
    <mergeCell ref="C27:C29"/>
    <mergeCell ref="C30:C32"/>
    <mergeCell ref="C33:C35"/>
  </mergeCells>
  <printOptions horizontalCentered="1"/>
  <pageMargins left="0" right="0" top="0" bottom="0" header="0" footer="0"/>
  <pageSetup paperSize="9" scale="68" fitToHeight="2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83"/>
  <sheetViews>
    <sheetView tabSelected="1" workbookViewId="0">
      <selection activeCell="B4" sqref="B4:J4"/>
    </sheetView>
  </sheetViews>
  <sheetFormatPr defaultRowHeight="18.75"/>
  <cols>
    <col min="1" max="1" width="2.625" style="41" customWidth="1"/>
    <col min="2" max="2" width="47.375" style="37" customWidth="1"/>
    <col min="3" max="3" width="25.375" style="38" customWidth="1"/>
    <col min="4" max="4" width="14.75" style="39" customWidth="1"/>
    <col min="5" max="5" width="14.75" style="40" customWidth="1"/>
    <col min="6" max="10" width="14.75" style="41" customWidth="1"/>
    <col min="11" max="257" width="9.125" style="41"/>
    <col min="258" max="258" width="40.25" style="41" customWidth="1"/>
    <col min="259" max="259" width="25.375" style="41" customWidth="1"/>
    <col min="260" max="266" width="14.75" style="41" customWidth="1"/>
    <col min="267" max="513" width="9.125" style="41"/>
    <col min="514" max="514" width="40.25" style="41" customWidth="1"/>
    <col min="515" max="515" width="25.375" style="41" customWidth="1"/>
    <col min="516" max="522" width="14.75" style="41" customWidth="1"/>
    <col min="523" max="769" width="9.125" style="41"/>
    <col min="770" max="770" width="40.25" style="41" customWidth="1"/>
    <col min="771" max="771" width="25.375" style="41" customWidth="1"/>
    <col min="772" max="778" width="14.75" style="41" customWidth="1"/>
    <col min="779" max="1025" width="9.125" style="41"/>
    <col min="1026" max="1026" width="40.25" style="41" customWidth="1"/>
    <col min="1027" max="1027" width="25.375" style="41" customWidth="1"/>
    <col min="1028" max="1034" width="14.75" style="41" customWidth="1"/>
    <col min="1035" max="1281" width="9.125" style="41"/>
    <col min="1282" max="1282" width="40.25" style="41" customWidth="1"/>
    <col min="1283" max="1283" width="25.375" style="41" customWidth="1"/>
    <col min="1284" max="1290" width="14.75" style="41" customWidth="1"/>
    <col min="1291" max="1537" width="9.125" style="41"/>
    <col min="1538" max="1538" width="40.25" style="41" customWidth="1"/>
    <col min="1539" max="1539" width="25.375" style="41" customWidth="1"/>
    <col min="1540" max="1546" width="14.75" style="41" customWidth="1"/>
    <col min="1547" max="1793" width="9.125" style="41"/>
    <col min="1794" max="1794" width="40.25" style="41" customWidth="1"/>
    <col min="1795" max="1795" width="25.375" style="41" customWidth="1"/>
    <col min="1796" max="1802" width="14.75" style="41" customWidth="1"/>
    <col min="1803" max="2049" width="9.125" style="41"/>
    <col min="2050" max="2050" width="40.25" style="41" customWidth="1"/>
    <col min="2051" max="2051" width="25.375" style="41" customWidth="1"/>
    <col min="2052" max="2058" width="14.75" style="41" customWidth="1"/>
    <col min="2059" max="2305" width="9.125" style="41"/>
    <col min="2306" max="2306" width="40.25" style="41" customWidth="1"/>
    <col min="2307" max="2307" width="25.375" style="41" customWidth="1"/>
    <col min="2308" max="2314" width="14.75" style="41" customWidth="1"/>
    <col min="2315" max="2561" width="9.125" style="41"/>
    <col min="2562" max="2562" width="40.25" style="41" customWidth="1"/>
    <col min="2563" max="2563" width="25.375" style="41" customWidth="1"/>
    <col min="2564" max="2570" width="14.75" style="41" customWidth="1"/>
    <col min="2571" max="2817" width="9.125" style="41"/>
    <col min="2818" max="2818" width="40.25" style="41" customWidth="1"/>
    <col min="2819" max="2819" width="25.375" style="41" customWidth="1"/>
    <col min="2820" max="2826" width="14.75" style="41" customWidth="1"/>
    <col min="2827" max="3073" width="9.125" style="41"/>
    <col min="3074" max="3074" width="40.25" style="41" customWidth="1"/>
    <col min="3075" max="3075" width="25.375" style="41" customWidth="1"/>
    <col min="3076" max="3082" width="14.75" style="41" customWidth="1"/>
    <col min="3083" max="3329" width="9.125" style="41"/>
    <col min="3330" max="3330" width="40.25" style="41" customWidth="1"/>
    <col min="3331" max="3331" width="25.375" style="41" customWidth="1"/>
    <col min="3332" max="3338" width="14.75" style="41" customWidth="1"/>
    <col min="3339" max="3585" width="9.125" style="41"/>
    <col min="3586" max="3586" width="40.25" style="41" customWidth="1"/>
    <col min="3587" max="3587" width="25.375" style="41" customWidth="1"/>
    <col min="3588" max="3594" width="14.75" style="41" customWidth="1"/>
    <col min="3595" max="3841" width="9.125" style="41"/>
    <col min="3842" max="3842" width="40.25" style="41" customWidth="1"/>
    <col min="3843" max="3843" width="25.375" style="41" customWidth="1"/>
    <col min="3844" max="3850" width="14.75" style="41" customWidth="1"/>
    <col min="3851" max="4097" width="9.125" style="41"/>
    <col min="4098" max="4098" width="40.25" style="41" customWidth="1"/>
    <col min="4099" max="4099" width="25.375" style="41" customWidth="1"/>
    <col min="4100" max="4106" width="14.75" style="41" customWidth="1"/>
    <col min="4107" max="4353" width="9.125" style="41"/>
    <col min="4354" max="4354" width="40.25" style="41" customWidth="1"/>
    <col min="4355" max="4355" width="25.375" style="41" customWidth="1"/>
    <col min="4356" max="4362" width="14.75" style="41" customWidth="1"/>
    <col min="4363" max="4609" width="9.125" style="41"/>
    <col min="4610" max="4610" width="40.25" style="41" customWidth="1"/>
    <col min="4611" max="4611" width="25.375" style="41" customWidth="1"/>
    <col min="4612" max="4618" width="14.75" style="41" customWidth="1"/>
    <col min="4619" max="4865" width="9.125" style="41"/>
    <col min="4866" max="4866" width="40.25" style="41" customWidth="1"/>
    <col min="4867" max="4867" width="25.375" style="41" customWidth="1"/>
    <col min="4868" max="4874" width="14.75" style="41" customWidth="1"/>
    <col min="4875" max="5121" width="9.125" style="41"/>
    <col min="5122" max="5122" width="40.25" style="41" customWidth="1"/>
    <col min="5123" max="5123" width="25.375" style="41" customWidth="1"/>
    <col min="5124" max="5130" width="14.75" style="41" customWidth="1"/>
    <col min="5131" max="5377" width="9.125" style="41"/>
    <col min="5378" max="5378" width="40.25" style="41" customWidth="1"/>
    <col min="5379" max="5379" width="25.375" style="41" customWidth="1"/>
    <col min="5380" max="5386" width="14.75" style="41" customWidth="1"/>
    <col min="5387" max="5633" width="9.125" style="41"/>
    <col min="5634" max="5634" width="40.25" style="41" customWidth="1"/>
    <col min="5635" max="5635" width="25.375" style="41" customWidth="1"/>
    <col min="5636" max="5642" width="14.75" style="41" customWidth="1"/>
    <col min="5643" max="5889" width="9.125" style="41"/>
    <col min="5890" max="5890" width="40.25" style="41" customWidth="1"/>
    <col min="5891" max="5891" width="25.375" style="41" customWidth="1"/>
    <col min="5892" max="5898" width="14.75" style="41" customWidth="1"/>
    <col min="5899" max="6145" width="9.125" style="41"/>
    <col min="6146" max="6146" width="40.25" style="41" customWidth="1"/>
    <col min="6147" max="6147" width="25.375" style="41" customWidth="1"/>
    <col min="6148" max="6154" width="14.75" style="41" customWidth="1"/>
    <col min="6155" max="6401" width="9.125" style="41"/>
    <col min="6402" max="6402" width="40.25" style="41" customWidth="1"/>
    <col min="6403" max="6403" width="25.375" style="41" customWidth="1"/>
    <col min="6404" max="6410" width="14.75" style="41" customWidth="1"/>
    <col min="6411" max="6657" width="9.125" style="41"/>
    <col min="6658" max="6658" width="40.25" style="41" customWidth="1"/>
    <col min="6659" max="6659" width="25.375" style="41" customWidth="1"/>
    <col min="6660" max="6666" width="14.75" style="41" customWidth="1"/>
    <col min="6667" max="6913" width="9.125" style="41"/>
    <col min="6914" max="6914" width="40.25" style="41" customWidth="1"/>
    <col min="6915" max="6915" width="25.375" style="41" customWidth="1"/>
    <col min="6916" max="6922" width="14.75" style="41" customWidth="1"/>
    <col min="6923" max="7169" width="9.125" style="41"/>
    <col min="7170" max="7170" width="40.25" style="41" customWidth="1"/>
    <col min="7171" max="7171" width="25.375" style="41" customWidth="1"/>
    <col min="7172" max="7178" width="14.75" style="41" customWidth="1"/>
    <col min="7179" max="7425" width="9.125" style="41"/>
    <col min="7426" max="7426" width="40.25" style="41" customWidth="1"/>
    <col min="7427" max="7427" width="25.375" style="41" customWidth="1"/>
    <col min="7428" max="7434" width="14.75" style="41" customWidth="1"/>
    <col min="7435" max="7681" width="9.125" style="41"/>
    <col min="7682" max="7682" width="40.25" style="41" customWidth="1"/>
    <col min="7683" max="7683" width="25.375" style="41" customWidth="1"/>
    <col min="7684" max="7690" width="14.75" style="41" customWidth="1"/>
    <col min="7691" max="7937" width="9.125" style="41"/>
    <col min="7938" max="7938" width="40.25" style="41" customWidth="1"/>
    <col min="7939" max="7939" width="25.375" style="41" customWidth="1"/>
    <col min="7940" max="7946" width="14.75" style="41" customWidth="1"/>
    <col min="7947" max="8193" width="9.125" style="41"/>
    <col min="8194" max="8194" width="40.25" style="41" customWidth="1"/>
    <col min="8195" max="8195" width="25.375" style="41" customWidth="1"/>
    <col min="8196" max="8202" width="14.75" style="41" customWidth="1"/>
    <col min="8203" max="8449" width="9.125" style="41"/>
    <col min="8450" max="8450" width="40.25" style="41" customWidth="1"/>
    <col min="8451" max="8451" width="25.375" style="41" customWidth="1"/>
    <col min="8452" max="8458" width="14.75" style="41" customWidth="1"/>
    <col min="8459" max="8705" width="9.125" style="41"/>
    <col min="8706" max="8706" width="40.25" style="41" customWidth="1"/>
    <col min="8707" max="8707" width="25.375" style="41" customWidth="1"/>
    <col min="8708" max="8714" width="14.75" style="41" customWidth="1"/>
    <col min="8715" max="8961" width="9.125" style="41"/>
    <col min="8962" max="8962" width="40.25" style="41" customWidth="1"/>
    <col min="8963" max="8963" width="25.375" style="41" customWidth="1"/>
    <col min="8964" max="8970" width="14.75" style="41" customWidth="1"/>
    <col min="8971" max="9217" width="9.125" style="41"/>
    <col min="9218" max="9218" width="40.25" style="41" customWidth="1"/>
    <col min="9219" max="9219" width="25.375" style="41" customWidth="1"/>
    <col min="9220" max="9226" width="14.75" style="41" customWidth="1"/>
    <col min="9227" max="9473" width="9.125" style="41"/>
    <col min="9474" max="9474" width="40.25" style="41" customWidth="1"/>
    <col min="9475" max="9475" width="25.375" style="41" customWidth="1"/>
    <col min="9476" max="9482" width="14.75" style="41" customWidth="1"/>
    <col min="9483" max="9729" width="9.125" style="41"/>
    <col min="9730" max="9730" width="40.25" style="41" customWidth="1"/>
    <col min="9731" max="9731" width="25.375" style="41" customWidth="1"/>
    <col min="9732" max="9738" width="14.75" style="41" customWidth="1"/>
    <col min="9739" max="9985" width="9.125" style="41"/>
    <col min="9986" max="9986" width="40.25" style="41" customWidth="1"/>
    <col min="9987" max="9987" width="25.375" style="41" customWidth="1"/>
    <col min="9988" max="9994" width="14.75" style="41" customWidth="1"/>
    <col min="9995" max="10241" width="9.125" style="41"/>
    <col min="10242" max="10242" width="40.25" style="41" customWidth="1"/>
    <col min="10243" max="10243" width="25.375" style="41" customWidth="1"/>
    <col min="10244" max="10250" width="14.75" style="41" customWidth="1"/>
    <col min="10251" max="10497" width="9.125" style="41"/>
    <col min="10498" max="10498" width="40.25" style="41" customWidth="1"/>
    <col min="10499" max="10499" width="25.375" style="41" customWidth="1"/>
    <col min="10500" max="10506" width="14.75" style="41" customWidth="1"/>
    <col min="10507" max="10753" width="9.125" style="41"/>
    <col min="10754" max="10754" width="40.25" style="41" customWidth="1"/>
    <col min="10755" max="10755" width="25.375" style="41" customWidth="1"/>
    <col min="10756" max="10762" width="14.75" style="41" customWidth="1"/>
    <col min="10763" max="11009" width="9.125" style="41"/>
    <col min="11010" max="11010" width="40.25" style="41" customWidth="1"/>
    <col min="11011" max="11011" width="25.375" style="41" customWidth="1"/>
    <col min="11012" max="11018" width="14.75" style="41" customWidth="1"/>
    <col min="11019" max="11265" width="9.125" style="41"/>
    <col min="11266" max="11266" width="40.25" style="41" customWidth="1"/>
    <col min="11267" max="11267" width="25.375" style="41" customWidth="1"/>
    <col min="11268" max="11274" width="14.75" style="41" customWidth="1"/>
    <col min="11275" max="11521" width="9.125" style="41"/>
    <col min="11522" max="11522" width="40.25" style="41" customWidth="1"/>
    <col min="11523" max="11523" width="25.375" style="41" customWidth="1"/>
    <col min="11524" max="11530" width="14.75" style="41" customWidth="1"/>
    <col min="11531" max="11777" width="9.125" style="41"/>
    <col min="11778" max="11778" width="40.25" style="41" customWidth="1"/>
    <col min="11779" max="11779" width="25.375" style="41" customWidth="1"/>
    <col min="11780" max="11786" width="14.75" style="41" customWidth="1"/>
    <col min="11787" max="12033" width="9.125" style="41"/>
    <col min="12034" max="12034" width="40.25" style="41" customWidth="1"/>
    <col min="12035" max="12035" width="25.375" style="41" customWidth="1"/>
    <col min="12036" max="12042" width="14.75" style="41" customWidth="1"/>
    <col min="12043" max="12289" width="9.125" style="41"/>
    <col min="12290" max="12290" width="40.25" style="41" customWidth="1"/>
    <col min="12291" max="12291" width="25.375" style="41" customWidth="1"/>
    <col min="12292" max="12298" width="14.75" style="41" customWidth="1"/>
    <col min="12299" max="12545" width="9.125" style="41"/>
    <col min="12546" max="12546" width="40.25" style="41" customWidth="1"/>
    <col min="12547" max="12547" width="25.375" style="41" customWidth="1"/>
    <col min="12548" max="12554" width="14.75" style="41" customWidth="1"/>
    <col min="12555" max="12801" width="9.125" style="41"/>
    <col min="12802" max="12802" width="40.25" style="41" customWidth="1"/>
    <col min="12803" max="12803" width="25.375" style="41" customWidth="1"/>
    <col min="12804" max="12810" width="14.75" style="41" customWidth="1"/>
    <col min="12811" max="13057" width="9.125" style="41"/>
    <col min="13058" max="13058" width="40.25" style="41" customWidth="1"/>
    <col min="13059" max="13059" width="25.375" style="41" customWidth="1"/>
    <col min="13060" max="13066" width="14.75" style="41" customWidth="1"/>
    <col min="13067" max="13313" width="9.125" style="41"/>
    <col min="13314" max="13314" width="40.25" style="41" customWidth="1"/>
    <col min="13315" max="13315" width="25.375" style="41" customWidth="1"/>
    <col min="13316" max="13322" width="14.75" style="41" customWidth="1"/>
    <col min="13323" max="13569" width="9.125" style="41"/>
    <col min="13570" max="13570" width="40.25" style="41" customWidth="1"/>
    <col min="13571" max="13571" width="25.375" style="41" customWidth="1"/>
    <col min="13572" max="13578" width="14.75" style="41" customWidth="1"/>
    <col min="13579" max="13825" width="9.125" style="41"/>
    <col min="13826" max="13826" width="40.25" style="41" customWidth="1"/>
    <col min="13827" max="13827" width="25.375" style="41" customWidth="1"/>
    <col min="13828" max="13834" width="14.75" style="41" customWidth="1"/>
    <col min="13835" max="14081" width="9.125" style="41"/>
    <col min="14082" max="14082" width="40.25" style="41" customWidth="1"/>
    <col min="14083" max="14083" width="25.375" style="41" customWidth="1"/>
    <col min="14084" max="14090" width="14.75" style="41" customWidth="1"/>
    <col min="14091" max="14337" width="9.125" style="41"/>
    <col min="14338" max="14338" width="40.25" style="41" customWidth="1"/>
    <col min="14339" max="14339" width="25.375" style="41" customWidth="1"/>
    <col min="14340" max="14346" width="14.75" style="41" customWidth="1"/>
    <col min="14347" max="14593" width="9.125" style="41"/>
    <col min="14594" max="14594" width="40.25" style="41" customWidth="1"/>
    <col min="14595" max="14595" width="25.375" style="41" customWidth="1"/>
    <col min="14596" max="14602" width="14.75" style="41" customWidth="1"/>
    <col min="14603" max="14849" width="9.125" style="41"/>
    <col min="14850" max="14850" width="40.25" style="41" customWidth="1"/>
    <col min="14851" max="14851" width="25.375" style="41" customWidth="1"/>
    <col min="14852" max="14858" width="14.75" style="41" customWidth="1"/>
    <col min="14859" max="15105" width="9.125" style="41"/>
    <col min="15106" max="15106" width="40.25" style="41" customWidth="1"/>
    <col min="15107" max="15107" width="25.375" style="41" customWidth="1"/>
    <col min="15108" max="15114" width="14.75" style="41" customWidth="1"/>
    <col min="15115" max="15361" width="9.125" style="41"/>
    <col min="15362" max="15362" width="40.25" style="41" customWidth="1"/>
    <col min="15363" max="15363" width="25.375" style="41" customWidth="1"/>
    <col min="15364" max="15370" width="14.75" style="41" customWidth="1"/>
    <col min="15371" max="15617" width="9.125" style="41"/>
    <col min="15618" max="15618" width="40.25" style="41" customWidth="1"/>
    <col min="15619" max="15619" width="25.375" style="41" customWidth="1"/>
    <col min="15620" max="15626" width="14.75" style="41" customWidth="1"/>
    <col min="15627" max="15873" width="9.125" style="41"/>
    <col min="15874" max="15874" width="40.25" style="41" customWidth="1"/>
    <col min="15875" max="15875" width="25.375" style="41" customWidth="1"/>
    <col min="15876" max="15882" width="14.75" style="41" customWidth="1"/>
    <col min="15883" max="16129" width="9.125" style="41"/>
    <col min="16130" max="16130" width="40.25" style="41" customWidth="1"/>
    <col min="16131" max="16131" width="25.375" style="41" customWidth="1"/>
    <col min="16132" max="16138" width="14.75" style="41" customWidth="1"/>
    <col min="16139" max="16384" width="9.125" style="41"/>
  </cols>
  <sheetData>
    <row r="1" spans="2:11">
      <c r="I1" s="155" t="s">
        <v>46</v>
      </c>
      <c r="J1" s="155"/>
    </row>
    <row r="2" spans="2:11">
      <c r="I2" s="164" t="s">
        <v>34</v>
      </c>
      <c r="J2" s="164"/>
    </row>
    <row r="3" spans="2:11" s="43" customFormat="1">
      <c r="B3" s="156" t="s">
        <v>109</v>
      </c>
      <c r="C3" s="156"/>
      <c r="D3" s="156"/>
      <c r="E3" s="156"/>
      <c r="F3" s="156"/>
      <c r="G3" s="156"/>
      <c r="H3" s="156"/>
      <c r="I3" s="156"/>
      <c r="J3" s="156"/>
      <c r="K3" s="42"/>
    </row>
    <row r="4" spans="2:11">
      <c r="B4" s="165" t="s">
        <v>21</v>
      </c>
      <c r="C4" s="165"/>
      <c r="D4" s="165"/>
      <c r="E4" s="165"/>
      <c r="F4" s="165"/>
      <c r="G4" s="165"/>
      <c r="H4" s="165"/>
      <c r="I4" s="165"/>
      <c r="J4" s="165"/>
      <c r="K4" s="44"/>
    </row>
    <row r="5" spans="2:11" ht="19.5" thickBot="1">
      <c r="C5" s="45"/>
      <c r="D5" s="45"/>
      <c r="E5" s="46"/>
      <c r="F5" s="45"/>
      <c r="G5" s="45"/>
      <c r="H5" s="45"/>
      <c r="I5" s="45"/>
      <c r="J5" s="45" t="s">
        <v>47</v>
      </c>
    </row>
    <row r="6" spans="2:11" ht="18.75" customHeight="1">
      <c r="B6" s="166" t="s">
        <v>48</v>
      </c>
      <c r="C6" s="168" t="s">
        <v>49</v>
      </c>
      <c r="D6" s="168" t="s">
        <v>50</v>
      </c>
      <c r="E6" s="168" t="s">
        <v>51</v>
      </c>
      <c r="F6" s="168"/>
      <c r="G6" s="168"/>
      <c r="H6" s="168"/>
      <c r="I6" s="168"/>
      <c r="J6" s="169"/>
    </row>
    <row r="7" spans="2:11" ht="63">
      <c r="B7" s="167"/>
      <c r="C7" s="158"/>
      <c r="D7" s="158"/>
      <c r="E7" s="47" t="s">
        <v>52</v>
      </c>
      <c r="F7" s="20" t="s">
        <v>53</v>
      </c>
      <c r="G7" s="20" t="s">
        <v>54</v>
      </c>
      <c r="H7" s="20" t="s">
        <v>55</v>
      </c>
      <c r="I7" s="20" t="s">
        <v>56</v>
      </c>
      <c r="J7" s="48" t="s">
        <v>57</v>
      </c>
    </row>
    <row r="8" spans="2:11">
      <c r="B8" s="49">
        <v>1</v>
      </c>
      <c r="C8" s="20">
        <v>2</v>
      </c>
      <c r="D8" s="20">
        <v>3</v>
      </c>
      <c r="E8" s="50">
        <v>4</v>
      </c>
      <c r="F8" s="51">
        <v>5</v>
      </c>
      <c r="G8" s="51">
        <v>6</v>
      </c>
      <c r="H8" s="51">
        <v>7</v>
      </c>
      <c r="I8" s="51">
        <v>8</v>
      </c>
      <c r="J8" s="52">
        <v>9</v>
      </c>
    </row>
    <row r="9" spans="2:11">
      <c r="B9" s="145" t="s">
        <v>67</v>
      </c>
      <c r="C9" s="158" t="s">
        <v>58</v>
      </c>
      <c r="D9" s="23">
        <v>2022</v>
      </c>
      <c r="E9" s="53">
        <f>SUM(F9:J9)</f>
        <v>47861.1</v>
      </c>
      <c r="F9" s="53">
        <f>F14+F19</f>
        <v>0</v>
      </c>
      <c r="G9" s="54">
        <f t="shared" ref="G9:J11" si="0">G14+G19</f>
        <v>200.1</v>
      </c>
      <c r="H9" s="54">
        <f t="shared" si="0"/>
        <v>732.1</v>
      </c>
      <c r="I9" s="54">
        <f t="shared" si="0"/>
        <v>46928.9</v>
      </c>
      <c r="J9" s="55">
        <f t="shared" si="0"/>
        <v>0</v>
      </c>
    </row>
    <row r="10" spans="2:11">
      <c r="B10" s="145"/>
      <c r="C10" s="158"/>
      <c r="D10" s="25">
        <v>2023</v>
      </c>
      <c r="E10" s="56">
        <f t="shared" ref="E10:E11" si="1">SUM(F10:J10)</f>
        <v>45486.8</v>
      </c>
      <c r="F10" s="56">
        <f>F15+F20</f>
        <v>0</v>
      </c>
      <c r="G10" s="56">
        <f t="shared" si="0"/>
        <v>0</v>
      </c>
      <c r="H10" s="56">
        <f t="shared" si="0"/>
        <v>476.9</v>
      </c>
      <c r="I10" s="56">
        <f t="shared" si="0"/>
        <v>45009.9</v>
      </c>
      <c r="J10" s="57">
        <f t="shared" si="0"/>
        <v>0</v>
      </c>
    </row>
    <row r="11" spans="2:11">
      <c r="B11" s="145"/>
      <c r="C11" s="158"/>
      <c r="D11" s="27">
        <v>2024</v>
      </c>
      <c r="E11" s="58">
        <f t="shared" si="1"/>
        <v>46147.199999999997</v>
      </c>
      <c r="F11" s="56">
        <f>F16+F21</f>
        <v>0</v>
      </c>
      <c r="G11" s="56">
        <f t="shared" si="0"/>
        <v>0</v>
      </c>
      <c r="H11" s="56">
        <f t="shared" si="0"/>
        <v>581.20000000000005</v>
      </c>
      <c r="I11" s="56">
        <f t="shared" si="0"/>
        <v>45566</v>
      </c>
      <c r="J11" s="59">
        <f t="shared" si="0"/>
        <v>0</v>
      </c>
    </row>
    <row r="12" spans="2:11">
      <c r="B12" s="145"/>
      <c r="C12" s="158"/>
      <c r="D12" s="50" t="s">
        <v>59</v>
      </c>
      <c r="E12" s="60">
        <f>SUM(E9:E11)</f>
        <v>139495.09999999998</v>
      </c>
      <c r="F12" s="60">
        <f>SUM(F9:F11)</f>
        <v>0</v>
      </c>
      <c r="G12" s="60">
        <f>SUM(G9:G11)</f>
        <v>200.1</v>
      </c>
      <c r="H12" s="60">
        <f t="shared" ref="H12:J12" si="2">SUM(H9:H11)</f>
        <v>1790.2</v>
      </c>
      <c r="I12" s="60">
        <f t="shared" si="2"/>
        <v>137504.79999999999</v>
      </c>
      <c r="J12" s="61">
        <f t="shared" si="2"/>
        <v>0</v>
      </c>
    </row>
    <row r="13" spans="2:11">
      <c r="B13" s="62" t="s">
        <v>60</v>
      </c>
      <c r="C13" s="63"/>
      <c r="D13" s="64"/>
      <c r="E13" s="65"/>
      <c r="F13" s="65"/>
      <c r="G13" s="65"/>
      <c r="H13" s="65"/>
      <c r="I13" s="65"/>
      <c r="J13" s="66"/>
    </row>
    <row r="14" spans="2:11">
      <c r="B14" s="145" t="s">
        <v>17</v>
      </c>
      <c r="C14" s="158" t="s">
        <v>58</v>
      </c>
      <c r="D14" s="23">
        <v>2022</v>
      </c>
      <c r="E14" s="53">
        <f>SUM(F14:J14)</f>
        <v>0</v>
      </c>
      <c r="F14" s="67"/>
      <c r="G14" s="67"/>
      <c r="H14" s="67"/>
      <c r="I14" s="67"/>
      <c r="J14" s="68"/>
    </row>
    <row r="15" spans="2:11">
      <c r="B15" s="145"/>
      <c r="C15" s="158"/>
      <c r="D15" s="25">
        <v>2023</v>
      </c>
      <c r="E15" s="56">
        <f>SUM(F15:J15)</f>
        <v>0</v>
      </c>
      <c r="F15" s="69"/>
      <c r="G15" s="69"/>
      <c r="H15" s="69"/>
      <c r="I15" s="69"/>
      <c r="J15" s="70"/>
    </row>
    <row r="16" spans="2:11">
      <c r="B16" s="145"/>
      <c r="C16" s="158"/>
      <c r="D16" s="27">
        <v>2024</v>
      </c>
      <c r="E16" s="58">
        <f t="shared" ref="E16" si="3">SUM(F16:J16)</f>
        <v>0</v>
      </c>
      <c r="F16" s="71"/>
      <c r="G16" s="71"/>
      <c r="H16" s="71"/>
      <c r="I16" s="71"/>
      <c r="J16" s="72"/>
    </row>
    <row r="17" spans="2:10">
      <c r="B17" s="145"/>
      <c r="C17" s="158"/>
      <c r="D17" s="50" t="s">
        <v>59</v>
      </c>
      <c r="E17" s="60">
        <f>SUM(E14:E16)</f>
        <v>0</v>
      </c>
      <c r="F17" s="60">
        <f>SUM(F14:F16)</f>
        <v>0</v>
      </c>
      <c r="G17" s="60">
        <f>SUM(G14:G16)</f>
        <v>0</v>
      </c>
      <c r="H17" s="60">
        <f t="shared" ref="H17:J17" si="4">SUM(H14:H16)</f>
        <v>0</v>
      </c>
      <c r="I17" s="60">
        <f t="shared" si="4"/>
        <v>0</v>
      </c>
      <c r="J17" s="61">
        <f t="shared" si="4"/>
        <v>0</v>
      </c>
    </row>
    <row r="18" spans="2:10">
      <c r="B18" s="62" t="s">
        <v>61</v>
      </c>
      <c r="C18" s="63"/>
      <c r="D18" s="64"/>
      <c r="E18" s="65"/>
      <c r="F18" s="65"/>
      <c r="G18" s="65"/>
      <c r="H18" s="65"/>
      <c r="I18" s="65"/>
      <c r="J18" s="66"/>
    </row>
    <row r="19" spans="2:10">
      <c r="B19" s="145" t="s">
        <v>62</v>
      </c>
      <c r="C19" s="158" t="s">
        <v>58</v>
      </c>
      <c r="D19" s="23">
        <v>2022</v>
      </c>
      <c r="E19" s="53">
        <f>SUM(F19:J19)</f>
        <v>47861.1</v>
      </c>
      <c r="F19" s="84">
        <f>F24</f>
        <v>0</v>
      </c>
      <c r="G19" s="84">
        <f t="shared" ref="G19:J19" si="5">G24</f>
        <v>200.1</v>
      </c>
      <c r="H19" s="84">
        <f t="shared" si="5"/>
        <v>732.1</v>
      </c>
      <c r="I19" s="84">
        <f t="shared" si="5"/>
        <v>46928.9</v>
      </c>
      <c r="J19" s="85">
        <f t="shared" si="5"/>
        <v>0</v>
      </c>
    </row>
    <row r="20" spans="2:10">
      <c r="B20" s="145"/>
      <c r="C20" s="158"/>
      <c r="D20" s="25">
        <v>2023</v>
      </c>
      <c r="E20" s="56">
        <f>SUM(F20:J20)</f>
        <v>45486.8</v>
      </c>
      <c r="F20" s="73">
        <f t="shared" ref="F20:J20" si="6">F25</f>
        <v>0</v>
      </c>
      <c r="G20" s="73">
        <f t="shared" si="6"/>
        <v>0</v>
      </c>
      <c r="H20" s="73">
        <f t="shared" si="6"/>
        <v>476.9</v>
      </c>
      <c r="I20" s="73">
        <f t="shared" si="6"/>
        <v>45009.9</v>
      </c>
      <c r="J20" s="74">
        <f t="shared" si="6"/>
        <v>0</v>
      </c>
    </row>
    <row r="21" spans="2:10">
      <c r="B21" s="145"/>
      <c r="C21" s="158"/>
      <c r="D21" s="27">
        <v>2024</v>
      </c>
      <c r="E21" s="58">
        <f t="shared" ref="E21" si="7">SUM(F21:J21)</f>
        <v>46147.199999999997</v>
      </c>
      <c r="F21" s="86">
        <f t="shared" ref="F21:J21" si="8">F26</f>
        <v>0</v>
      </c>
      <c r="G21" s="86">
        <f t="shared" si="8"/>
        <v>0</v>
      </c>
      <c r="H21" s="86">
        <f t="shared" si="8"/>
        <v>581.20000000000005</v>
      </c>
      <c r="I21" s="86">
        <f t="shared" si="8"/>
        <v>45566</v>
      </c>
      <c r="J21" s="75">
        <f t="shared" si="8"/>
        <v>0</v>
      </c>
    </row>
    <row r="22" spans="2:10">
      <c r="B22" s="145"/>
      <c r="C22" s="158"/>
      <c r="D22" s="50" t="s">
        <v>59</v>
      </c>
      <c r="E22" s="60">
        <f>SUM(E19:E21)</f>
        <v>139495.09999999998</v>
      </c>
      <c r="F22" s="60">
        <f>SUM(F19:F21)</f>
        <v>0</v>
      </c>
      <c r="G22" s="60">
        <f>SUM(G19:G21)</f>
        <v>200.1</v>
      </c>
      <c r="H22" s="60">
        <f t="shared" ref="H22:J22" si="9">SUM(H19:H21)</f>
        <v>1790.2</v>
      </c>
      <c r="I22" s="60">
        <f t="shared" si="9"/>
        <v>137504.79999999999</v>
      </c>
      <c r="J22" s="61">
        <f t="shared" si="9"/>
        <v>0</v>
      </c>
    </row>
    <row r="23" spans="2:10">
      <c r="B23" s="161" t="s">
        <v>68</v>
      </c>
      <c r="C23" s="162"/>
      <c r="D23" s="162"/>
      <c r="E23" s="162"/>
      <c r="F23" s="162"/>
      <c r="G23" s="162"/>
      <c r="H23" s="162"/>
      <c r="I23" s="162"/>
      <c r="J23" s="163"/>
    </row>
    <row r="24" spans="2:10">
      <c r="B24" s="145" t="s">
        <v>59</v>
      </c>
      <c r="C24" s="158" t="s">
        <v>72</v>
      </c>
      <c r="D24" s="23">
        <v>2022</v>
      </c>
      <c r="E24" s="53">
        <f>SUM(F24:J24)</f>
        <v>47861.1</v>
      </c>
      <c r="F24" s="76">
        <f>F28+F32+F36+F40+F44+F48+F52+F56+F60+F64+F68+F72+F76+F80</f>
        <v>0</v>
      </c>
      <c r="G24" s="76">
        <f t="shared" ref="G24:J24" si="10">G28+G32+G36+G40+G44+G48+G52+G56+G60+G64+G68+G72+G76+G80</f>
        <v>200.1</v>
      </c>
      <c r="H24" s="76">
        <f t="shared" si="10"/>
        <v>732.1</v>
      </c>
      <c r="I24" s="76">
        <f t="shared" si="10"/>
        <v>46928.9</v>
      </c>
      <c r="J24" s="77">
        <f t="shared" si="10"/>
        <v>0</v>
      </c>
    </row>
    <row r="25" spans="2:10">
      <c r="B25" s="145"/>
      <c r="C25" s="158"/>
      <c r="D25" s="25">
        <v>2023</v>
      </c>
      <c r="E25" s="56">
        <f>SUM(F25:J25)</f>
        <v>45486.8</v>
      </c>
      <c r="F25" s="78">
        <f t="shared" ref="F25:J25" si="11">F29+F33+F37+F41+F45+F49+F53+F57+F61+F65+F69+F73+F77+F81</f>
        <v>0</v>
      </c>
      <c r="G25" s="78">
        <f t="shared" si="11"/>
        <v>0</v>
      </c>
      <c r="H25" s="78">
        <f t="shared" si="11"/>
        <v>476.9</v>
      </c>
      <c r="I25" s="78">
        <f t="shared" si="11"/>
        <v>45009.9</v>
      </c>
      <c r="J25" s="79">
        <f t="shared" si="11"/>
        <v>0</v>
      </c>
    </row>
    <row r="26" spans="2:10">
      <c r="B26" s="145"/>
      <c r="C26" s="158"/>
      <c r="D26" s="27">
        <v>2024</v>
      </c>
      <c r="E26" s="58">
        <f t="shared" ref="E26" si="12">SUM(F26:J26)</f>
        <v>46147.199999999997</v>
      </c>
      <c r="F26" s="82">
        <f t="shared" ref="F26:J26" si="13">F30+F34+F38+F42+F46+F50+F54+F58+F62+F66+F70+F74+F78+F82</f>
        <v>0</v>
      </c>
      <c r="G26" s="82">
        <f t="shared" si="13"/>
        <v>0</v>
      </c>
      <c r="H26" s="82">
        <f t="shared" si="13"/>
        <v>581.20000000000005</v>
      </c>
      <c r="I26" s="82">
        <f t="shared" si="13"/>
        <v>45566</v>
      </c>
      <c r="J26" s="83">
        <f t="shared" si="13"/>
        <v>0</v>
      </c>
    </row>
    <row r="27" spans="2:10">
      <c r="B27" s="145"/>
      <c r="C27" s="158"/>
      <c r="D27" s="50" t="s">
        <v>59</v>
      </c>
      <c r="E27" s="80">
        <f>SUM(E24:E26)</f>
        <v>139495.09999999998</v>
      </c>
      <c r="F27" s="80">
        <f t="shared" ref="F27:J27" si="14">SUM(F24:F26)</f>
        <v>0</v>
      </c>
      <c r="G27" s="80">
        <f t="shared" si="14"/>
        <v>200.1</v>
      </c>
      <c r="H27" s="80">
        <f t="shared" si="14"/>
        <v>1790.2</v>
      </c>
      <c r="I27" s="80">
        <f t="shared" si="14"/>
        <v>137504.79999999999</v>
      </c>
      <c r="J27" s="81">
        <f t="shared" si="14"/>
        <v>0</v>
      </c>
    </row>
    <row r="28" spans="2:10">
      <c r="B28" s="149" t="s">
        <v>64</v>
      </c>
      <c r="C28" s="158" t="s">
        <v>69</v>
      </c>
      <c r="D28" s="23">
        <v>2022</v>
      </c>
      <c r="E28" s="53">
        <f>SUM(F28:J28)</f>
        <v>1213.4000000000001</v>
      </c>
      <c r="F28" s="76"/>
      <c r="G28" s="76"/>
      <c r="H28" s="76"/>
      <c r="I28" s="76">
        <v>1213.4000000000001</v>
      </c>
      <c r="J28" s="77"/>
    </row>
    <row r="29" spans="2:10">
      <c r="B29" s="150"/>
      <c r="C29" s="158"/>
      <c r="D29" s="25">
        <v>2023</v>
      </c>
      <c r="E29" s="56">
        <f>SUM(F29:J29)</f>
        <v>0</v>
      </c>
      <c r="F29" s="78"/>
      <c r="G29" s="78"/>
      <c r="H29" s="78"/>
      <c r="I29" s="78"/>
      <c r="J29" s="79"/>
    </row>
    <row r="30" spans="2:10">
      <c r="B30" s="150"/>
      <c r="C30" s="158"/>
      <c r="D30" s="27">
        <v>2024</v>
      </c>
      <c r="E30" s="58">
        <f t="shared" ref="E30" si="15">SUM(F30:J30)</f>
        <v>0</v>
      </c>
      <c r="F30" s="82"/>
      <c r="G30" s="82"/>
      <c r="H30" s="82"/>
      <c r="I30" s="82"/>
      <c r="J30" s="83"/>
    </row>
    <row r="31" spans="2:10">
      <c r="B31" s="151"/>
      <c r="C31" s="158"/>
      <c r="D31" s="50" t="s">
        <v>59</v>
      </c>
      <c r="E31" s="80">
        <f>SUM(E28:E30)</f>
        <v>1213.4000000000001</v>
      </c>
      <c r="F31" s="80">
        <f t="shared" ref="F31:J31" si="16">SUM(F28:F30)</f>
        <v>0</v>
      </c>
      <c r="G31" s="80">
        <f t="shared" si="16"/>
        <v>0</v>
      </c>
      <c r="H31" s="80">
        <f t="shared" si="16"/>
        <v>0</v>
      </c>
      <c r="I31" s="80">
        <f t="shared" si="16"/>
        <v>1213.4000000000001</v>
      </c>
      <c r="J31" s="81">
        <f t="shared" si="16"/>
        <v>0</v>
      </c>
    </row>
    <row r="32" spans="2:10" ht="23.25" customHeight="1">
      <c r="B32" s="149" t="s">
        <v>63</v>
      </c>
      <c r="C32" s="158" t="s">
        <v>69</v>
      </c>
      <c r="D32" s="23">
        <v>2022</v>
      </c>
      <c r="E32" s="53">
        <f>SUM(F32:J32)</f>
        <v>31702.7</v>
      </c>
      <c r="F32" s="84"/>
      <c r="G32" s="84"/>
      <c r="H32" s="84"/>
      <c r="I32" s="84">
        <v>31702.7</v>
      </c>
      <c r="J32" s="85"/>
    </row>
    <row r="33" spans="2:10" ht="22.5" customHeight="1">
      <c r="B33" s="150"/>
      <c r="C33" s="158"/>
      <c r="D33" s="25">
        <v>2023</v>
      </c>
      <c r="E33" s="56">
        <f>SUM(F33:J33)</f>
        <v>32044.5</v>
      </c>
      <c r="F33" s="73"/>
      <c r="G33" s="73"/>
      <c r="H33" s="73"/>
      <c r="I33" s="73">
        <v>32044.5</v>
      </c>
      <c r="J33" s="74"/>
    </row>
    <row r="34" spans="2:10" ht="24" customHeight="1">
      <c r="B34" s="150"/>
      <c r="C34" s="158"/>
      <c r="D34" s="27">
        <v>2024</v>
      </c>
      <c r="E34" s="58">
        <f t="shared" ref="E34" si="17">SUM(F34:J34)</f>
        <v>32153.8</v>
      </c>
      <c r="F34" s="86"/>
      <c r="G34" s="86"/>
      <c r="H34" s="86"/>
      <c r="I34" s="86">
        <v>32153.8</v>
      </c>
      <c r="J34" s="75"/>
    </row>
    <row r="35" spans="2:10" ht="26.25" customHeight="1">
      <c r="B35" s="151"/>
      <c r="C35" s="158"/>
      <c r="D35" s="50" t="s">
        <v>59</v>
      </c>
      <c r="E35" s="80">
        <f>SUM(E32:E34)</f>
        <v>95901</v>
      </c>
      <c r="F35" s="80">
        <f t="shared" ref="F35:J35" si="18">SUM(F32:F34)</f>
        <v>0</v>
      </c>
      <c r="G35" s="80">
        <f t="shared" si="18"/>
        <v>0</v>
      </c>
      <c r="H35" s="80">
        <f t="shared" si="18"/>
        <v>0</v>
      </c>
      <c r="I35" s="80">
        <f t="shared" si="18"/>
        <v>95901</v>
      </c>
      <c r="J35" s="81">
        <f t="shared" si="18"/>
        <v>0</v>
      </c>
    </row>
    <row r="36" spans="2:10">
      <c r="B36" s="149" t="s">
        <v>70</v>
      </c>
      <c r="C36" s="158" t="s">
        <v>65</v>
      </c>
      <c r="D36" s="23">
        <v>2022</v>
      </c>
      <c r="E36" s="53">
        <f>SUM(F36:J36)</f>
        <v>396.5</v>
      </c>
      <c r="F36" s="76"/>
      <c r="G36" s="76"/>
      <c r="H36" s="76">
        <v>396.5</v>
      </c>
      <c r="I36" s="76"/>
      <c r="J36" s="77"/>
    </row>
    <row r="37" spans="2:10">
      <c r="B37" s="150"/>
      <c r="C37" s="158"/>
      <c r="D37" s="25">
        <v>2023</v>
      </c>
      <c r="E37" s="56">
        <f>SUM(F37:J37)</f>
        <v>218.2</v>
      </c>
      <c r="F37" s="78"/>
      <c r="G37" s="78"/>
      <c r="H37" s="78">
        <v>218.2</v>
      </c>
      <c r="I37" s="78"/>
      <c r="J37" s="79"/>
    </row>
    <row r="38" spans="2:10">
      <c r="B38" s="150"/>
      <c r="C38" s="158"/>
      <c r="D38" s="27">
        <v>2024</v>
      </c>
      <c r="E38" s="58">
        <f t="shared" ref="E38" si="19">SUM(F38:J38)</f>
        <v>289</v>
      </c>
      <c r="F38" s="82"/>
      <c r="G38" s="82"/>
      <c r="H38" s="82">
        <v>289</v>
      </c>
      <c r="I38" s="82"/>
      <c r="J38" s="83"/>
    </row>
    <row r="39" spans="2:10">
      <c r="B39" s="151"/>
      <c r="C39" s="158"/>
      <c r="D39" s="50" t="s">
        <v>59</v>
      </c>
      <c r="E39" s="80">
        <f>SUM(E36:E38)</f>
        <v>903.7</v>
      </c>
      <c r="F39" s="80">
        <f t="shared" ref="F39:J39" si="20">SUM(F36:F38)</f>
        <v>0</v>
      </c>
      <c r="G39" s="80">
        <f t="shared" si="20"/>
        <v>0</v>
      </c>
      <c r="H39" s="80">
        <f t="shared" si="20"/>
        <v>903.7</v>
      </c>
      <c r="I39" s="80">
        <f t="shared" si="20"/>
        <v>0</v>
      </c>
      <c r="J39" s="81">
        <f t="shared" si="20"/>
        <v>0</v>
      </c>
    </row>
    <row r="40" spans="2:10" ht="29.25" customHeight="1">
      <c r="B40" s="149" t="s">
        <v>71</v>
      </c>
      <c r="C40" s="158" t="s">
        <v>65</v>
      </c>
      <c r="D40" s="23">
        <v>2022</v>
      </c>
      <c r="E40" s="53">
        <f>SUM(F40:J40)</f>
        <v>335.6</v>
      </c>
      <c r="F40" s="76"/>
      <c r="G40" s="76"/>
      <c r="H40" s="76">
        <v>335.6</v>
      </c>
      <c r="I40" s="76"/>
      <c r="J40" s="77"/>
    </row>
    <row r="41" spans="2:10" ht="27" customHeight="1">
      <c r="B41" s="150"/>
      <c r="C41" s="158"/>
      <c r="D41" s="25">
        <v>2023</v>
      </c>
      <c r="E41" s="56">
        <f>SUM(F41:J41)</f>
        <v>258.7</v>
      </c>
      <c r="F41" s="78"/>
      <c r="G41" s="78"/>
      <c r="H41" s="78">
        <v>258.7</v>
      </c>
      <c r="I41" s="78"/>
      <c r="J41" s="79"/>
    </row>
    <row r="42" spans="2:10" ht="24" customHeight="1">
      <c r="B42" s="150"/>
      <c r="C42" s="158"/>
      <c r="D42" s="27">
        <v>2024</v>
      </c>
      <c r="E42" s="58">
        <f t="shared" ref="E42" si="21">SUM(F42:J42)</f>
        <v>292.2</v>
      </c>
      <c r="F42" s="82"/>
      <c r="G42" s="82"/>
      <c r="H42" s="82">
        <v>292.2</v>
      </c>
      <c r="I42" s="82"/>
      <c r="J42" s="83"/>
    </row>
    <row r="43" spans="2:10" ht="27.75" customHeight="1">
      <c r="B43" s="151"/>
      <c r="C43" s="158"/>
      <c r="D43" s="50" t="s">
        <v>59</v>
      </c>
      <c r="E43" s="80">
        <f>SUM(E40:E42)</f>
        <v>886.5</v>
      </c>
      <c r="F43" s="80">
        <f t="shared" ref="F43:J43" si="22">SUM(F40:F42)</f>
        <v>0</v>
      </c>
      <c r="G43" s="80">
        <f t="shared" si="22"/>
        <v>0</v>
      </c>
      <c r="H43" s="80">
        <f t="shared" si="22"/>
        <v>886.5</v>
      </c>
      <c r="I43" s="80">
        <f t="shared" si="22"/>
        <v>0</v>
      </c>
      <c r="J43" s="81">
        <f t="shared" si="22"/>
        <v>0</v>
      </c>
    </row>
    <row r="44" spans="2:10">
      <c r="B44" s="149" t="s">
        <v>104</v>
      </c>
      <c r="C44" s="158" t="s">
        <v>65</v>
      </c>
      <c r="D44" s="23">
        <v>2022</v>
      </c>
      <c r="E44" s="53">
        <f>SUM(F44:J44)</f>
        <v>1550.4</v>
      </c>
      <c r="F44" s="76"/>
      <c r="G44" s="76"/>
      <c r="H44" s="76"/>
      <c r="I44" s="76">
        <v>1550.4</v>
      </c>
      <c r="J44" s="77"/>
    </row>
    <row r="45" spans="2:10">
      <c r="B45" s="150"/>
      <c r="C45" s="158"/>
      <c r="D45" s="25">
        <v>2023</v>
      </c>
      <c r="E45" s="56">
        <f>SUM(F45:J45)</f>
        <v>1550.4</v>
      </c>
      <c r="F45" s="78"/>
      <c r="G45" s="78"/>
      <c r="H45" s="78"/>
      <c r="I45" s="78">
        <v>1550.4</v>
      </c>
      <c r="J45" s="79"/>
    </row>
    <row r="46" spans="2:10">
      <c r="B46" s="150"/>
      <c r="C46" s="158"/>
      <c r="D46" s="27">
        <v>2024</v>
      </c>
      <c r="E46" s="58">
        <f t="shared" ref="E46" si="23">SUM(F46:J46)</f>
        <v>1550.4</v>
      </c>
      <c r="F46" s="82"/>
      <c r="G46" s="82"/>
      <c r="H46" s="82"/>
      <c r="I46" s="82">
        <v>1550.4</v>
      </c>
      <c r="J46" s="83"/>
    </row>
    <row r="47" spans="2:10">
      <c r="B47" s="151"/>
      <c r="C47" s="158"/>
      <c r="D47" s="50" t="s">
        <v>59</v>
      </c>
      <c r="E47" s="80">
        <f>SUM(E44:E46)</f>
        <v>4651.2000000000007</v>
      </c>
      <c r="F47" s="80">
        <f t="shared" ref="F47:J47" si="24">SUM(F44:F46)</f>
        <v>0</v>
      </c>
      <c r="G47" s="80">
        <f t="shared" si="24"/>
        <v>0</v>
      </c>
      <c r="H47" s="80">
        <f t="shared" si="24"/>
        <v>0</v>
      </c>
      <c r="I47" s="80">
        <f t="shared" si="24"/>
        <v>4651.2000000000007</v>
      </c>
      <c r="J47" s="81">
        <f t="shared" si="24"/>
        <v>0</v>
      </c>
    </row>
    <row r="48" spans="2:10" ht="22.5" customHeight="1">
      <c r="B48" s="149" t="s">
        <v>73</v>
      </c>
      <c r="C48" s="158" t="s">
        <v>65</v>
      </c>
      <c r="D48" s="23">
        <v>2022</v>
      </c>
      <c r="E48" s="53">
        <f>SUM(F48:J48)</f>
        <v>3000</v>
      </c>
      <c r="F48" s="76"/>
      <c r="G48" s="76"/>
      <c r="H48" s="76"/>
      <c r="I48" s="76">
        <v>3000</v>
      </c>
      <c r="J48" s="77"/>
    </row>
    <row r="49" spans="2:10" ht="26.25" customHeight="1">
      <c r="B49" s="150"/>
      <c r="C49" s="158"/>
      <c r="D49" s="25">
        <v>2023</v>
      </c>
      <c r="E49" s="56">
        <f>SUM(F49:J49)</f>
        <v>3000</v>
      </c>
      <c r="F49" s="78"/>
      <c r="G49" s="78"/>
      <c r="H49" s="78"/>
      <c r="I49" s="78">
        <v>3000</v>
      </c>
      <c r="J49" s="79"/>
    </row>
    <row r="50" spans="2:10" ht="21.75" customHeight="1">
      <c r="B50" s="150"/>
      <c r="C50" s="158"/>
      <c r="D50" s="27">
        <v>2024</v>
      </c>
      <c r="E50" s="58">
        <f t="shared" ref="E50" si="25">SUM(F50:J50)</f>
        <v>3000</v>
      </c>
      <c r="F50" s="82"/>
      <c r="G50" s="82"/>
      <c r="H50" s="82"/>
      <c r="I50" s="82">
        <v>3000</v>
      </c>
      <c r="J50" s="83"/>
    </row>
    <row r="51" spans="2:10" ht="21.75" customHeight="1">
      <c r="B51" s="151"/>
      <c r="C51" s="158"/>
      <c r="D51" s="50" t="s">
        <v>59</v>
      </c>
      <c r="E51" s="80">
        <f>SUM(E48:E50)</f>
        <v>9000</v>
      </c>
      <c r="F51" s="80">
        <f t="shared" ref="F51:J51" si="26">SUM(F48:F50)</f>
        <v>0</v>
      </c>
      <c r="G51" s="80">
        <f t="shared" si="26"/>
        <v>0</v>
      </c>
      <c r="H51" s="80">
        <f t="shared" si="26"/>
        <v>0</v>
      </c>
      <c r="I51" s="80">
        <f t="shared" si="26"/>
        <v>9000</v>
      </c>
      <c r="J51" s="81">
        <f t="shared" si="26"/>
        <v>0</v>
      </c>
    </row>
    <row r="52" spans="2:10" ht="15.75" customHeight="1">
      <c r="B52" s="149" t="s">
        <v>74</v>
      </c>
      <c r="C52" s="158" t="s">
        <v>65</v>
      </c>
      <c r="D52" s="23">
        <v>2022</v>
      </c>
      <c r="E52" s="53">
        <f>SUM(F52:J52)</f>
        <v>4446.8</v>
      </c>
      <c r="F52" s="76"/>
      <c r="G52" s="76"/>
      <c r="H52" s="76"/>
      <c r="I52" s="76">
        <v>4446.8</v>
      </c>
      <c r="J52" s="77"/>
    </row>
    <row r="53" spans="2:10" ht="17.25" customHeight="1">
      <c r="B53" s="150"/>
      <c r="C53" s="158"/>
      <c r="D53" s="25">
        <v>2023</v>
      </c>
      <c r="E53" s="56">
        <f>SUM(F53:J53)</f>
        <v>4000</v>
      </c>
      <c r="F53" s="78"/>
      <c r="G53" s="78"/>
      <c r="H53" s="78"/>
      <c r="I53" s="78">
        <v>4000</v>
      </c>
      <c r="J53" s="79"/>
    </row>
    <row r="54" spans="2:10" ht="16.5" customHeight="1">
      <c r="B54" s="150"/>
      <c r="C54" s="158"/>
      <c r="D54" s="27">
        <v>2024</v>
      </c>
      <c r="E54" s="58">
        <f t="shared" ref="E54" si="27">SUM(F54:J54)</f>
        <v>4446.8</v>
      </c>
      <c r="F54" s="82"/>
      <c r="G54" s="82"/>
      <c r="H54" s="82"/>
      <c r="I54" s="82">
        <v>4446.8</v>
      </c>
      <c r="J54" s="83"/>
    </row>
    <row r="55" spans="2:10" ht="15" customHeight="1">
      <c r="B55" s="151"/>
      <c r="C55" s="158"/>
      <c r="D55" s="50" t="s">
        <v>59</v>
      </c>
      <c r="E55" s="80">
        <f>SUM(E52:E54)</f>
        <v>12893.599999999999</v>
      </c>
      <c r="F55" s="80">
        <f t="shared" ref="F55:J55" si="28">SUM(F52:F54)</f>
        <v>0</v>
      </c>
      <c r="G55" s="80">
        <f t="shared" si="28"/>
        <v>0</v>
      </c>
      <c r="H55" s="80">
        <f t="shared" si="28"/>
        <v>0</v>
      </c>
      <c r="I55" s="80">
        <f t="shared" si="28"/>
        <v>12893.599999999999</v>
      </c>
      <c r="J55" s="81">
        <f t="shared" si="28"/>
        <v>0</v>
      </c>
    </row>
    <row r="56" spans="2:10">
      <c r="B56" s="149" t="s">
        <v>75</v>
      </c>
      <c r="C56" s="158" t="s">
        <v>65</v>
      </c>
      <c r="D56" s="23">
        <v>2022</v>
      </c>
      <c r="E56" s="53">
        <f>SUM(F56:J56)</f>
        <v>887.8</v>
      </c>
      <c r="F56" s="76"/>
      <c r="G56" s="76"/>
      <c r="H56" s="76"/>
      <c r="I56" s="76">
        <v>887.8</v>
      </c>
      <c r="J56" s="77"/>
    </row>
    <row r="57" spans="2:10">
      <c r="B57" s="150"/>
      <c r="C57" s="158"/>
      <c r="D57" s="25">
        <v>2023</v>
      </c>
      <c r="E57" s="56">
        <f>SUM(F57:J57)</f>
        <v>887.8</v>
      </c>
      <c r="F57" s="78"/>
      <c r="G57" s="78"/>
      <c r="H57" s="78"/>
      <c r="I57" s="78">
        <v>887.8</v>
      </c>
      <c r="J57" s="79"/>
    </row>
    <row r="58" spans="2:10">
      <c r="B58" s="150"/>
      <c r="C58" s="158"/>
      <c r="D58" s="27">
        <v>2024</v>
      </c>
      <c r="E58" s="58">
        <f t="shared" ref="E58" si="29">SUM(F58:J58)</f>
        <v>887.8</v>
      </c>
      <c r="F58" s="82"/>
      <c r="G58" s="82"/>
      <c r="H58" s="82"/>
      <c r="I58" s="82">
        <v>887.8</v>
      </c>
      <c r="J58" s="83"/>
    </row>
    <row r="59" spans="2:10" ht="21" customHeight="1">
      <c r="B59" s="151"/>
      <c r="C59" s="158"/>
      <c r="D59" s="50" t="s">
        <v>59</v>
      </c>
      <c r="E59" s="80">
        <f>SUM(E56:E58)</f>
        <v>2663.3999999999996</v>
      </c>
      <c r="F59" s="80">
        <f t="shared" ref="F59:J59" si="30">SUM(F56:F58)</f>
        <v>0</v>
      </c>
      <c r="G59" s="80">
        <f t="shared" si="30"/>
        <v>0</v>
      </c>
      <c r="H59" s="80">
        <f t="shared" si="30"/>
        <v>0</v>
      </c>
      <c r="I59" s="80">
        <f t="shared" si="30"/>
        <v>2663.3999999999996</v>
      </c>
      <c r="J59" s="81">
        <f t="shared" si="30"/>
        <v>0</v>
      </c>
    </row>
    <row r="60" spans="2:10">
      <c r="B60" s="149" t="s">
        <v>76</v>
      </c>
      <c r="C60" s="158" t="s">
        <v>65</v>
      </c>
      <c r="D60" s="23">
        <v>2022</v>
      </c>
      <c r="E60" s="53">
        <f>SUM(F60:J60)</f>
        <v>150</v>
      </c>
      <c r="F60" s="76"/>
      <c r="G60" s="76"/>
      <c r="H60" s="76"/>
      <c r="I60" s="76">
        <v>150</v>
      </c>
      <c r="J60" s="77"/>
    </row>
    <row r="61" spans="2:10">
      <c r="B61" s="150"/>
      <c r="C61" s="158"/>
      <c r="D61" s="25">
        <v>2023</v>
      </c>
      <c r="E61" s="56">
        <f>SUM(F61:J61)</f>
        <v>150</v>
      </c>
      <c r="F61" s="78"/>
      <c r="G61" s="78"/>
      <c r="H61" s="78"/>
      <c r="I61" s="78">
        <v>150</v>
      </c>
      <c r="J61" s="79"/>
    </row>
    <row r="62" spans="2:10">
      <c r="B62" s="150"/>
      <c r="C62" s="158"/>
      <c r="D62" s="27">
        <v>2024</v>
      </c>
      <c r="E62" s="58">
        <f t="shared" ref="E62" si="31">SUM(F62:J62)</f>
        <v>150</v>
      </c>
      <c r="F62" s="82"/>
      <c r="G62" s="82"/>
      <c r="H62" s="82"/>
      <c r="I62" s="82">
        <v>150</v>
      </c>
      <c r="J62" s="83"/>
    </row>
    <row r="63" spans="2:10">
      <c r="B63" s="151"/>
      <c r="C63" s="158"/>
      <c r="D63" s="50" t="s">
        <v>59</v>
      </c>
      <c r="E63" s="80">
        <f>SUM(E60:E62)</f>
        <v>450</v>
      </c>
      <c r="F63" s="80">
        <f t="shared" ref="F63:J63" si="32">SUM(F60:F62)</f>
        <v>0</v>
      </c>
      <c r="G63" s="80">
        <f t="shared" si="32"/>
        <v>0</v>
      </c>
      <c r="H63" s="80">
        <f t="shared" si="32"/>
        <v>0</v>
      </c>
      <c r="I63" s="80">
        <f t="shared" si="32"/>
        <v>450</v>
      </c>
      <c r="J63" s="81">
        <f t="shared" si="32"/>
        <v>0</v>
      </c>
    </row>
    <row r="64" spans="2:10" ht="16.5" customHeight="1">
      <c r="B64" s="149" t="s">
        <v>77</v>
      </c>
      <c r="C64" s="158" t="s">
        <v>65</v>
      </c>
      <c r="D64" s="23">
        <v>2022</v>
      </c>
      <c r="E64" s="53">
        <f>SUM(F64:J64)</f>
        <v>3000</v>
      </c>
      <c r="F64" s="76"/>
      <c r="G64" s="76"/>
      <c r="H64" s="76"/>
      <c r="I64" s="76">
        <v>3000</v>
      </c>
      <c r="J64" s="77"/>
    </row>
    <row r="65" spans="2:10" ht="17.25" customHeight="1">
      <c r="B65" s="150"/>
      <c r="C65" s="158"/>
      <c r="D65" s="25">
        <v>2023</v>
      </c>
      <c r="E65" s="56">
        <f>SUM(F65:J65)</f>
        <v>2500</v>
      </c>
      <c r="F65" s="78"/>
      <c r="G65" s="78"/>
      <c r="H65" s="78"/>
      <c r="I65" s="78">
        <v>2500</v>
      </c>
      <c r="J65" s="79"/>
    </row>
    <row r="66" spans="2:10" ht="16.5" customHeight="1">
      <c r="B66" s="150"/>
      <c r="C66" s="158"/>
      <c r="D66" s="27">
        <v>2024</v>
      </c>
      <c r="E66" s="58">
        <f t="shared" ref="E66" si="33">SUM(F66:J66)</f>
        <v>2500</v>
      </c>
      <c r="F66" s="82"/>
      <c r="G66" s="82"/>
      <c r="H66" s="82"/>
      <c r="I66" s="82">
        <v>2500</v>
      </c>
      <c r="J66" s="83"/>
    </row>
    <row r="67" spans="2:10" ht="14.25" customHeight="1">
      <c r="B67" s="151"/>
      <c r="C67" s="158"/>
      <c r="D67" s="50" t="s">
        <v>59</v>
      </c>
      <c r="E67" s="80">
        <f>SUM(E64:E66)</f>
        <v>8000</v>
      </c>
      <c r="F67" s="80">
        <f t="shared" ref="F67:J67" si="34">SUM(F64:F66)</f>
        <v>0</v>
      </c>
      <c r="G67" s="80">
        <f t="shared" si="34"/>
        <v>0</v>
      </c>
      <c r="H67" s="80">
        <f t="shared" si="34"/>
        <v>0</v>
      </c>
      <c r="I67" s="80">
        <f t="shared" si="34"/>
        <v>8000</v>
      </c>
      <c r="J67" s="81">
        <f t="shared" si="34"/>
        <v>0</v>
      </c>
    </row>
    <row r="68" spans="2:10">
      <c r="B68" s="149" t="s">
        <v>78</v>
      </c>
      <c r="C68" s="158" t="s">
        <v>65</v>
      </c>
      <c r="D68" s="23">
        <v>2022</v>
      </c>
      <c r="E68" s="53">
        <f>SUM(F68:J68)</f>
        <v>150</v>
      </c>
      <c r="F68" s="76"/>
      <c r="G68" s="76"/>
      <c r="H68" s="76"/>
      <c r="I68" s="76">
        <v>150</v>
      </c>
      <c r="J68" s="77"/>
    </row>
    <row r="69" spans="2:10">
      <c r="B69" s="150"/>
      <c r="C69" s="158"/>
      <c r="D69" s="25">
        <v>2023</v>
      </c>
      <c r="E69" s="56">
        <f>SUM(F69:J69)</f>
        <v>150</v>
      </c>
      <c r="F69" s="78"/>
      <c r="G69" s="78"/>
      <c r="H69" s="78"/>
      <c r="I69" s="78">
        <v>150</v>
      </c>
      <c r="J69" s="79"/>
    </row>
    <row r="70" spans="2:10">
      <c r="B70" s="150"/>
      <c r="C70" s="158"/>
      <c r="D70" s="27">
        <v>2024</v>
      </c>
      <c r="E70" s="58">
        <f t="shared" ref="E70" si="35">SUM(F70:J70)</f>
        <v>150</v>
      </c>
      <c r="F70" s="82"/>
      <c r="G70" s="82"/>
      <c r="H70" s="82"/>
      <c r="I70" s="82">
        <v>150</v>
      </c>
      <c r="J70" s="83"/>
    </row>
    <row r="71" spans="2:10">
      <c r="B71" s="151"/>
      <c r="C71" s="158"/>
      <c r="D71" s="50" t="s">
        <v>59</v>
      </c>
      <c r="E71" s="80">
        <f>SUM(E68:E70)</f>
        <v>450</v>
      </c>
      <c r="F71" s="80">
        <f t="shared" ref="F71:J71" si="36">SUM(F68:F70)</f>
        <v>0</v>
      </c>
      <c r="G71" s="80">
        <f t="shared" si="36"/>
        <v>0</v>
      </c>
      <c r="H71" s="80">
        <f t="shared" si="36"/>
        <v>0</v>
      </c>
      <c r="I71" s="80">
        <f t="shared" si="36"/>
        <v>450</v>
      </c>
      <c r="J71" s="81">
        <f t="shared" si="36"/>
        <v>0</v>
      </c>
    </row>
    <row r="72" spans="2:10">
      <c r="B72" s="149" t="s">
        <v>79</v>
      </c>
      <c r="C72" s="158" t="s">
        <v>69</v>
      </c>
      <c r="D72" s="23">
        <v>2022</v>
      </c>
      <c r="E72" s="53">
        <f>SUM(F72:J72)</f>
        <v>727.2</v>
      </c>
      <c r="F72" s="76"/>
      <c r="G72" s="76"/>
      <c r="H72" s="76"/>
      <c r="I72" s="76">
        <v>727.2</v>
      </c>
      <c r="J72" s="77"/>
    </row>
    <row r="73" spans="2:10">
      <c r="B73" s="150"/>
      <c r="C73" s="158"/>
      <c r="D73" s="25">
        <v>2023</v>
      </c>
      <c r="E73" s="56">
        <f>SUM(F73:J73)</f>
        <v>727.2</v>
      </c>
      <c r="F73" s="78"/>
      <c r="G73" s="78"/>
      <c r="H73" s="78"/>
      <c r="I73" s="78">
        <v>727.2</v>
      </c>
      <c r="J73" s="79"/>
    </row>
    <row r="74" spans="2:10">
      <c r="B74" s="150"/>
      <c r="C74" s="158"/>
      <c r="D74" s="27">
        <v>2024</v>
      </c>
      <c r="E74" s="58">
        <f t="shared" ref="E74" si="37">SUM(F74:J74)</f>
        <v>727.2</v>
      </c>
      <c r="F74" s="82"/>
      <c r="G74" s="82"/>
      <c r="H74" s="82"/>
      <c r="I74" s="82">
        <v>727.2</v>
      </c>
      <c r="J74" s="83"/>
    </row>
    <row r="75" spans="2:10">
      <c r="B75" s="151"/>
      <c r="C75" s="158"/>
      <c r="D75" s="50" t="s">
        <v>59</v>
      </c>
      <c r="E75" s="80">
        <f>SUM(E72:E74)</f>
        <v>2181.6000000000004</v>
      </c>
      <c r="F75" s="80">
        <f t="shared" ref="F75:J75" si="38">SUM(F72:F74)</f>
        <v>0</v>
      </c>
      <c r="G75" s="80">
        <f t="shared" si="38"/>
        <v>0</v>
      </c>
      <c r="H75" s="80">
        <f t="shared" si="38"/>
        <v>0</v>
      </c>
      <c r="I75" s="80">
        <f t="shared" si="38"/>
        <v>2181.6000000000004</v>
      </c>
      <c r="J75" s="81">
        <f t="shared" si="38"/>
        <v>0</v>
      </c>
    </row>
    <row r="76" spans="2:10">
      <c r="B76" s="149" t="s">
        <v>80</v>
      </c>
      <c r="C76" s="158" t="s">
        <v>69</v>
      </c>
      <c r="D76" s="23">
        <v>2022</v>
      </c>
      <c r="E76" s="53">
        <f>SUM(F76:J76)</f>
        <v>90</v>
      </c>
      <c r="F76" s="76"/>
      <c r="G76" s="76"/>
      <c r="H76" s="76"/>
      <c r="I76" s="76">
        <v>90</v>
      </c>
      <c r="J76" s="77"/>
    </row>
    <row r="77" spans="2:10">
      <c r="B77" s="150"/>
      <c r="C77" s="158"/>
      <c r="D77" s="25">
        <v>2023</v>
      </c>
      <c r="E77" s="56">
        <f>SUM(F77:J77)</f>
        <v>0</v>
      </c>
      <c r="F77" s="78"/>
      <c r="G77" s="78"/>
      <c r="H77" s="78"/>
      <c r="I77" s="78"/>
      <c r="J77" s="79"/>
    </row>
    <row r="78" spans="2:10">
      <c r="B78" s="150"/>
      <c r="C78" s="158"/>
      <c r="D78" s="27">
        <v>2024</v>
      </c>
      <c r="E78" s="58">
        <f t="shared" ref="E78" si="39">SUM(F78:J78)</f>
        <v>0</v>
      </c>
      <c r="F78" s="82"/>
      <c r="G78" s="82"/>
      <c r="H78" s="82"/>
      <c r="I78" s="82"/>
      <c r="J78" s="83"/>
    </row>
    <row r="79" spans="2:10">
      <c r="B79" s="151"/>
      <c r="C79" s="158"/>
      <c r="D79" s="50" t="s">
        <v>59</v>
      </c>
      <c r="E79" s="80">
        <f>SUM(E76:E78)</f>
        <v>90</v>
      </c>
      <c r="F79" s="80">
        <f t="shared" ref="F79:J79" si="40">SUM(F76:F78)</f>
        <v>0</v>
      </c>
      <c r="G79" s="80">
        <f t="shared" si="40"/>
        <v>0</v>
      </c>
      <c r="H79" s="80">
        <f t="shared" si="40"/>
        <v>0</v>
      </c>
      <c r="I79" s="80">
        <f t="shared" si="40"/>
        <v>90</v>
      </c>
      <c r="J79" s="81">
        <f t="shared" si="40"/>
        <v>0</v>
      </c>
    </row>
    <row r="80" spans="2:10">
      <c r="B80" s="149" t="s">
        <v>66</v>
      </c>
      <c r="C80" s="158" t="s">
        <v>69</v>
      </c>
      <c r="D80" s="23">
        <v>2022</v>
      </c>
      <c r="E80" s="53">
        <f>SUM(F80:J80)</f>
        <v>210.7</v>
      </c>
      <c r="F80" s="76"/>
      <c r="G80" s="76">
        <v>200.1</v>
      </c>
      <c r="H80" s="76"/>
      <c r="I80" s="76">
        <v>10.6</v>
      </c>
      <c r="J80" s="77"/>
    </row>
    <row r="81" spans="2:10">
      <c r="B81" s="150"/>
      <c r="C81" s="158"/>
      <c r="D81" s="25">
        <v>2023</v>
      </c>
      <c r="E81" s="56">
        <f>SUM(F81:J81)</f>
        <v>0</v>
      </c>
      <c r="F81" s="78"/>
      <c r="G81" s="78"/>
      <c r="H81" s="78"/>
      <c r="I81" s="78"/>
      <c r="J81" s="79"/>
    </row>
    <row r="82" spans="2:10">
      <c r="B82" s="150"/>
      <c r="C82" s="158"/>
      <c r="D82" s="27">
        <v>2024</v>
      </c>
      <c r="E82" s="58">
        <f t="shared" ref="E82" si="41">SUM(F82:J82)</f>
        <v>0</v>
      </c>
      <c r="F82" s="82"/>
      <c r="G82" s="82"/>
      <c r="H82" s="82"/>
      <c r="I82" s="82"/>
      <c r="J82" s="83"/>
    </row>
    <row r="83" spans="2:10" ht="19.5" thickBot="1">
      <c r="B83" s="159"/>
      <c r="C83" s="160"/>
      <c r="D83" s="87" t="s">
        <v>59</v>
      </c>
      <c r="E83" s="88">
        <f>SUM(E80:E82)</f>
        <v>210.7</v>
      </c>
      <c r="F83" s="88">
        <f t="shared" ref="F83:J83" si="42">SUM(F80:F82)</f>
        <v>0</v>
      </c>
      <c r="G83" s="88">
        <f t="shared" si="42"/>
        <v>200.1</v>
      </c>
      <c r="H83" s="88">
        <f t="shared" si="42"/>
        <v>0</v>
      </c>
      <c r="I83" s="88">
        <f t="shared" si="42"/>
        <v>10.6</v>
      </c>
      <c r="J83" s="89">
        <f t="shared" si="42"/>
        <v>0</v>
      </c>
    </row>
  </sheetData>
  <mergeCells count="45">
    <mergeCell ref="B36:B39"/>
    <mergeCell ref="C36:C39"/>
    <mergeCell ref="B14:B17"/>
    <mergeCell ref="C14:C17"/>
    <mergeCell ref="B19:B22"/>
    <mergeCell ref="C19:C22"/>
    <mergeCell ref="B32:B35"/>
    <mergeCell ref="C32:C35"/>
    <mergeCell ref="B28:B31"/>
    <mergeCell ref="C28:C31"/>
    <mergeCell ref="I1:J1"/>
    <mergeCell ref="I2:J2"/>
    <mergeCell ref="B3:J3"/>
    <mergeCell ref="B4:J4"/>
    <mergeCell ref="B6:B7"/>
    <mergeCell ref="C6:C7"/>
    <mergeCell ref="D6:D7"/>
    <mergeCell ref="E6:J6"/>
    <mergeCell ref="B9:B12"/>
    <mergeCell ref="C9:C12"/>
    <mergeCell ref="B23:J23"/>
    <mergeCell ref="B24:B27"/>
    <mergeCell ref="C24:C27"/>
    <mergeCell ref="C52:C55"/>
    <mergeCell ref="B52:B55"/>
    <mergeCell ref="B56:B59"/>
    <mergeCell ref="C56:C59"/>
    <mergeCell ref="B40:B43"/>
    <mergeCell ref="C40:C43"/>
    <mergeCell ref="B44:B47"/>
    <mergeCell ref="C44:C47"/>
    <mergeCell ref="B48:B51"/>
    <mergeCell ref="C48:C51"/>
    <mergeCell ref="B60:B63"/>
    <mergeCell ref="C60:C63"/>
    <mergeCell ref="B64:B67"/>
    <mergeCell ref="C64:C67"/>
    <mergeCell ref="B68:B71"/>
    <mergeCell ref="C68:C71"/>
    <mergeCell ref="B72:B75"/>
    <mergeCell ref="C72:C75"/>
    <mergeCell ref="B76:B79"/>
    <mergeCell ref="C76:C79"/>
    <mergeCell ref="B80:B83"/>
    <mergeCell ref="C80:C83"/>
  </mergeCells>
  <printOptions horizontalCentered="1"/>
  <pageMargins left="0" right="0" top="0" bottom="0" header="0" footer="0"/>
  <pageSetup paperSize="9" scale="74" fitToHeight="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Паспорт МП развитие ФКиС город</vt:lpstr>
      <vt:lpstr>Приложение 1</vt:lpstr>
      <vt:lpstr>Приложение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STV</dc:creator>
  <cp:lastModifiedBy>FedorovaYN</cp:lastModifiedBy>
  <cp:lastPrinted>2022-02-07T12:45:01Z</cp:lastPrinted>
  <dcterms:created xsi:type="dcterms:W3CDTF">2021-11-01T10:33:17Z</dcterms:created>
  <dcterms:modified xsi:type="dcterms:W3CDTF">2022-02-07T12:47:58Z</dcterms:modified>
</cp:coreProperties>
</file>