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315" windowWidth="20640" windowHeight="11520" activeTab="1"/>
  </bookViews>
  <sheets>
    <sheet name="Паспорт МП культура МП город" sheetId="1" r:id="rId1"/>
    <sheet name="Приложение 1" sheetId="2" r:id="rId2"/>
    <sheet name="Приложение 2" sheetId="3" r:id="rId3"/>
  </sheets>
  <calcPr calcId="125725"/>
</workbook>
</file>

<file path=xl/calcChain.xml><?xml version="1.0" encoding="utf-8"?>
<calcChain xmlns="http://schemas.openxmlformats.org/spreadsheetml/2006/main">
  <c r="I73" i="3"/>
  <c r="I103" l="1"/>
  <c r="I53"/>
  <c r="F54"/>
  <c r="G54"/>
  <c r="H54"/>
  <c r="I54"/>
  <c r="J54"/>
  <c r="F55"/>
  <c r="G55"/>
  <c r="H55"/>
  <c r="I55"/>
  <c r="J55"/>
  <c r="G53"/>
  <c r="H53"/>
  <c r="J53"/>
  <c r="F53"/>
  <c r="J76"/>
  <c r="I76"/>
  <c r="H76"/>
  <c r="G76"/>
  <c r="F76"/>
  <c r="E75"/>
  <c r="E74"/>
  <c r="E73"/>
  <c r="E76" l="1"/>
  <c r="F95"/>
  <c r="G95"/>
  <c r="H95"/>
  <c r="I95"/>
  <c r="J95"/>
  <c r="F96"/>
  <c r="G96"/>
  <c r="H96"/>
  <c r="I96"/>
  <c r="J96"/>
  <c r="G94"/>
  <c r="H94"/>
  <c r="I94"/>
  <c r="J94"/>
  <c r="F94"/>
  <c r="E95"/>
  <c r="F97" l="1"/>
  <c r="I97"/>
  <c r="E96"/>
  <c r="E94"/>
  <c r="J97"/>
  <c r="G97"/>
  <c r="H97"/>
  <c r="E97"/>
  <c r="G113"/>
  <c r="H113"/>
  <c r="I113"/>
  <c r="J113"/>
  <c r="G114"/>
  <c r="H114"/>
  <c r="I114"/>
  <c r="J114"/>
  <c r="F114"/>
  <c r="F113"/>
  <c r="G112"/>
  <c r="H112"/>
  <c r="I112"/>
  <c r="J112"/>
  <c r="F112"/>
  <c r="H115"/>
  <c r="G105"/>
  <c r="H105"/>
  <c r="I105"/>
  <c r="J105"/>
  <c r="F105"/>
  <c r="G104"/>
  <c r="H104"/>
  <c r="I104"/>
  <c r="J104"/>
  <c r="F104"/>
  <c r="G103"/>
  <c r="H103"/>
  <c r="J103"/>
  <c r="F103"/>
  <c r="I26"/>
  <c r="G25"/>
  <c r="H25"/>
  <c r="I25"/>
  <c r="J25"/>
  <c r="G26"/>
  <c r="G21" s="1"/>
  <c r="H26"/>
  <c r="J26"/>
  <c r="F26"/>
  <c r="F25"/>
  <c r="F20" s="1"/>
  <c r="G24"/>
  <c r="H24"/>
  <c r="I24"/>
  <c r="J24"/>
  <c r="J19" s="1"/>
  <c r="F24"/>
  <c r="J135"/>
  <c r="I135"/>
  <c r="H135"/>
  <c r="G135"/>
  <c r="F135"/>
  <c r="E134"/>
  <c r="E133"/>
  <c r="E132"/>
  <c r="J131"/>
  <c r="I131"/>
  <c r="H131"/>
  <c r="G131"/>
  <c r="F131"/>
  <c r="E130"/>
  <c r="E129"/>
  <c r="E128"/>
  <c r="J127"/>
  <c r="I127"/>
  <c r="H127"/>
  <c r="G127"/>
  <c r="F127"/>
  <c r="E126"/>
  <c r="E125"/>
  <c r="E124"/>
  <c r="J123"/>
  <c r="I123"/>
  <c r="H123"/>
  <c r="G123"/>
  <c r="F123"/>
  <c r="E122"/>
  <c r="E121"/>
  <c r="E120"/>
  <c r="J119"/>
  <c r="I119"/>
  <c r="H119"/>
  <c r="G119"/>
  <c r="F119"/>
  <c r="E118"/>
  <c r="E117"/>
  <c r="E116"/>
  <c r="J110"/>
  <c r="I110"/>
  <c r="H110"/>
  <c r="G110"/>
  <c r="F110"/>
  <c r="E109"/>
  <c r="E108"/>
  <c r="E107"/>
  <c r="J101"/>
  <c r="I101"/>
  <c r="H101"/>
  <c r="G101"/>
  <c r="F101"/>
  <c r="E100"/>
  <c r="E99"/>
  <c r="E98"/>
  <c r="J92"/>
  <c r="I92"/>
  <c r="H92"/>
  <c r="G92"/>
  <c r="F92"/>
  <c r="E91"/>
  <c r="E90"/>
  <c r="E89"/>
  <c r="J88"/>
  <c r="I88"/>
  <c r="H88"/>
  <c r="G88"/>
  <c r="F88"/>
  <c r="E87"/>
  <c r="E86"/>
  <c r="E85"/>
  <c r="J84"/>
  <c r="I84"/>
  <c r="H84"/>
  <c r="G84"/>
  <c r="F84"/>
  <c r="E83"/>
  <c r="E82"/>
  <c r="E81"/>
  <c r="J80"/>
  <c r="I80"/>
  <c r="H80"/>
  <c r="G80"/>
  <c r="F80"/>
  <c r="E79"/>
  <c r="E78"/>
  <c r="E77"/>
  <c r="J72"/>
  <c r="I72"/>
  <c r="H72"/>
  <c r="G72"/>
  <c r="F72"/>
  <c r="E71"/>
  <c r="E70"/>
  <c r="E69"/>
  <c r="J68"/>
  <c r="I68"/>
  <c r="H68"/>
  <c r="G68"/>
  <c r="F68"/>
  <c r="E67"/>
  <c r="E66"/>
  <c r="E65"/>
  <c r="J64"/>
  <c r="I64"/>
  <c r="H64"/>
  <c r="G64"/>
  <c r="F64"/>
  <c r="E63"/>
  <c r="E62"/>
  <c r="E61"/>
  <c r="E59"/>
  <c r="E58"/>
  <c r="E57"/>
  <c r="E50"/>
  <c r="E49"/>
  <c r="E48"/>
  <c r="E46"/>
  <c r="E45"/>
  <c r="E44"/>
  <c r="E42"/>
  <c r="E41"/>
  <c r="E40"/>
  <c r="E38"/>
  <c r="E37"/>
  <c r="E36"/>
  <c r="E39" s="1"/>
  <c r="E34"/>
  <c r="E33"/>
  <c r="E32"/>
  <c r="E30"/>
  <c r="E29"/>
  <c r="E28"/>
  <c r="E15"/>
  <c r="E16"/>
  <c r="E17" s="1"/>
  <c r="E14"/>
  <c r="J17"/>
  <c r="I17"/>
  <c r="H17"/>
  <c r="G17"/>
  <c r="F17"/>
  <c r="J60"/>
  <c r="I60"/>
  <c r="H60"/>
  <c r="G60"/>
  <c r="F60"/>
  <c r="J51"/>
  <c r="I51"/>
  <c r="H51"/>
  <c r="G51"/>
  <c r="F51"/>
  <c r="J47"/>
  <c r="I47"/>
  <c r="H47"/>
  <c r="G47"/>
  <c r="F47"/>
  <c r="J43"/>
  <c r="I43"/>
  <c r="H43"/>
  <c r="G43"/>
  <c r="F43"/>
  <c r="J39"/>
  <c r="I39"/>
  <c r="H39"/>
  <c r="G39"/>
  <c r="F39"/>
  <c r="J35"/>
  <c r="I35"/>
  <c r="H35"/>
  <c r="G35"/>
  <c r="F35"/>
  <c r="F31"/>
  <c r="G31"/>
  <c r="H31"/>
  <c r="I31"/>
  <c r="J31"/>
  <c r="F27"/>
  <c r="E43" l="1"/>
  <c r="I20"/>
  <c r="I10" s="1"/>
  <c r="I21"/>
  <c r="I11" s="1"/>
  <c r="H19"/>
  <c r="J21"/>
  <c r="J11" s="1"/>
  <c r="G20"/>
  <c r="G10" s="1"/>
  <c r="I27"/>
  <c r="E31"/>
  <c r="E35"/>
  <c r="E51"/>
  <c r="E72"/>
  <c r="E84"/>
  <c r="E88"/>
  <c r="E92"/>
  <c r="E110"/>
  <c r="E135"/>
  <c r="F19"/>
  <c r="F9" s="1"/>
  <c r="I19"/>
  <c r="I9" s="1"/>
  <c r="G19"/>
  <c r="F21"/>
  <c r="F11" s="1"/>
  <c r="H21"/>
  <c r="H11" s="1"/>
  <c r="J20"/>
  <c r="J10" s="1"/>
  <c r="H20"/>
  <c r="H10" s="1"/>
  <c r="E103"/>
  <c r="J9"/>
  <c r="F10"/>
  <c r="G9"/>
  <c r="E47"/>
  <c r="E24"/>
  <c r="G27"/>
  <c r="E25"/>
  <c r="J56"/>
  <c r="F106"/>
  <c r="G115"/>
  <c r="I115"/>
  <c r="G11"/>
  <c r="H27"/>
  <c r="H106"/>
  <c r="E113"/>
  <c r="E114"/>
  <c r="J115"/>
  <c r="F115"/>
  <c r="E112"/>
  <c r="E105"/>
  <c r="I106"/>
  <c r="J106"/>
  <c r="E104"/>
  <c r="G106"/>
  <c r="F56"/>
  <c r="G56"/>
  <c r="E55"/>
  <c r="E54"/>
  <c r="H56"/>
  <c r="E53"/>
  <c r="I56"/>
  <c r="E26"/>
  <c r="J27"/>
  <c r="E131"/>
  <c r="E127"/>
  <c r="E123"/>
  <c r="E119"/>
  <c r="E101"/>
  <c r="E80"/>
  <c r="E68"/>
  <c r="E64"/>
  <c r="E60"/>
  <c r="E27" l="1"/>
  <c r="F22"/>
  <c r="J22"/>
  <c r="J12"/>
  <c r="E11"/>
  <c r="D42" i="1" s="1"/>
  <c r="E10" i="3"/>
  <c r="D41" i="1" s="1"/>
  <c r="E106" i="3"/>
  <c r="I22"/>
  <c r="I12"/>
  <c r="E19"/>
  <c r="H9"/>
  <c r="H12" s="1"/>
  <c r="H22"/>
  <c r="E21"/>
  <c r="G12"/>
  <c r="F12"/>
  <c r="G22"/>
  <c r="E20"/>
  <c r="E115"/>
  <c r="E56"/>
  <c r="E9" l="1"/>
  <c r="E22"/>
  <c r="D40" i="1" l="1"/>
  <c r="D43" s="1"/>
  <c r="E12" i="3"/>
</calcChain>
</file>

<file path=xl/comments1.xml><?xml version="1.0" encoding="utf-8"?>
<comments xmlns="http://schemas.openxmlformats.org/spreadsheetml/2006/main">
  <authors>
    <author>Sergey</author>
  </authors>
  <commentList>
    <comment ref="I73" authorId="0">
      <text>
        <r>
          <rPr>
            <b/>
            <sz val="9"/>
            <color indexed="81"/>
            <rFont val="Tahoma"/>
            <family val="2"/>
            <charset val="204"/>
          </rPr>
          <t>Sergey:</t>
        </r>
        <r>
          <rPr>
            <sz val="9"/>
            <color indexed="81"/>
            <rFont val="Tahoma"/>
            <family val="2"/>
            <charset val="204"/>
          </rPr>
          <t xml:space="preserve">
На рем. Помещения ЯмТВ 1494
</t>
        </r>
      </text>
    </comment>
  </commentList>
</comments>
</file>

<file path=xl/sharedStrings.xml><?xml version="1.0" encoding="utf-8"?>
<sst xmlns="http://schemas.openxmlformats.org/spreadsheetml/2006/main" count="246" uniqueCount="137">
  <si>
    <t>Сроки реализации муниципальной программы</t>
  </si>
  <si>
    <t>Ответственный исполнитель муниципальной программы</t>
  </si>
  <si>
    <t>Участники (соисполнители) муниципальной программы</t>
  </si>
  <si>
    <t>Цель муниципальной программы</t>
  </si>
  <si>
    <t>Задачи муниципальной программы</t>
  </si>
  <si>
    <t>Ожидаемые (конечные) результаты реализации муниципальной программы</t>
  </si>
  <si>
    <t>Подпрограммы муниципальной программы</t>
  </si>
  <si>
    <t>Год реализации</t>
  </si>
  <si>
    <t>2022 год</t>
  </si>
  <si>
    <t>2023 год</t>
  </si>
  <si>
    <t>2024 год</t>
  </si>
  <si>
    <t>ИТОГО:</t>
  </si>
  <si>
    <t>Всего:</t>
  </si>
  <si>
    <t>Налоговые расходы не предусмотрены</t>
  </si>
  <si>
    <t>Размер налоговых расходов, направленных на достижение цели муниципальной программы, - всего, в том числе по годам реализации, (тыс. руб.)</t>
  </si>
  <si>
    <t>Финансовое обеспечение муниципальной программы - всего, в том числе по годам реализации, (тыс. руб.)</t>
  </si>
  <si>
    <t>Проекты, реализуемые в рамках муниципальной программы, (тыс. руб.)</t>
  </si>
  <si>
    <t>ПАСПОРТ</t>
  </si>
  <si>
    <t>Муниципальной программы</t>
  </si>
  <si>
    <t>МО «Кингисеппское городское поселение»</t>
  </si>
  <si>
    <t>2022-2024 годы</t>
  </si>
  <si>
    <t>Комитет по спорту, культуре, молодежной политики  и туризму администрации МО "Кингисеппский муниципальный район"</t>
  </si>
  <si>
    <t>К 2024 году:</t>
  </si>
  <si>
    <t>"Развитие культуры и молодежной политики в Кингисеппском городском поселении"</t>
  </si>
  <si>
    <t>Муниципальное казённое учреждение культуры "Кингисеппская центральная городская библиотека"</t>
  </si>
  <si>
    <t>Муниципальное бюджетное учреждение культуры "Кингисеппский культурно-досуговый комплекс"</t>
  </si>
  <si>
    <t>Формирование единого культурного пространства.</t>
  </si>
  <si>
    <t>Создание условий для включения молодежи, как активного субъекта общественных отношений в процессы социально-экономического и общественно-политического развития  на территории Кингисеппского городского поселения.</t>
  </si>
  <si>
    <t>увеличение доли объектов культурного наследия, находящихся в собственности МО «Кингисеппское городское поселение», состояние которых является удовлетворительным, в общем количестве объектов культурного наследия, находящихся в собственности МО «Кингисеппское городское поселение» до 90,1%;</t>
  </si>
  <si>
    <t>организация временной занятости, обеспечение организованными формами досуга, улучшение комфортности среды проживания через свободный доступ молодежи к возможностям самореализации по месту жительства до 300 человек;</t>
  </si>
  <si>
    <t>Подпрограммы не предусмотрены</t>
  </si>
  <si>
    <t>Сведения о показателях (индикаторах )муниципальной программы</t>
  </si>
  <si>
    <t>тыс.руб.</t>
  </si>
  <si>
    <t>Задачи, направленные на достижение цели</t>
  </si>
  <si>
    <t>Количественные и/или качественные целевые показатели, характеризующие достижение целей и решение задач</t>
  </si>
  <si>
    <t xml:space="preserve">Год реализации </t>
  </si>
  <si>
    <t>Единица измерения</t>
  </si>
  <si>
    <t>Базовое значение показателя (показатель 2021 года)</t>
  </si>
  <si>
    <t>Планируемое значение показателя</t>
  </si>
  <si>
    <t xml:space="preserve"> 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</si>
  <si>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</si>
  <si>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</si>
  <si>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</si>
  <si>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</si>
  <si>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</si>
  <si>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</si>
  <si>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</si>
  <si>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</si>
  <si>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</si>
  <si>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</si>
  <si>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>ИТОГО</t>
  </si>
  <si>
    <t>Проектная часть</t>
  </si>
  <si>
    <t>Реализация проектов не предусмотрена</t>
  </si>
  <si>
    <t xml:space="preserve">Процессная часть </t>
  </si>
  <si>
    <t xml:space="preserve">Комплексы процессных мероприятий, итого </t>
  </si>
  <si>
    <t>Приложение 1</t>
  </si>
  <si>
    <t>Развитие культуры и молодежной политики в Кингисеппском городском поселении</t>
  </si>
  <si>
    <t>Комплекс процессных мероприятий «Организация библиотечного обслуживания населения и развитие библиотечного дела»</t>
  </si>
  <si>
    <t>Обеспечение деятельности (услуги, работы) муниципальных учреждений</t>
  </si>
  <si>
    <t>МКУК "Кингисеппская ЦГБ"</t>
  </si>
  <si>
    <t>Организация и проведение мероприятий в сфере библиотечного дела</t>
  </si>
  <si>
    <t>Дополнительные расходы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</si>
  <si>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Мероприятия по формированию доступной среды жизнедеятельности для инвалидов в Ленинградской области</t>
  </si>
  <si>
    <t>Поддержка отрасли культуры (Комплектование книжных фондов муниципальных общедоступных библиотек и государственных центральных библиотек субъектов Российской Федерации)</t>
  </si>
  <si>
    <t>Комплекс процессных мероприятий "Формирование благоприятных условий реализации и развития творческого потенциала населения"</t>
  </si>
  <si>
    <t>Укрепление материально-технической базы муниципальных учреждений</t>
  </si>
  <si>
    <t>МБУК "ККДК"</t>
  </si>
  <si>
    <t>Организация и проведение районных культурно-массовых мероприятий</t>
  </si>
  <si>
    <t>МКУ "Центр культуры, спорта, молодежной политики и туризма"</t>
  </si>
  <si>
    <t>Участие творческих коллективов Кингисеппского района в мероприятиях различного уровня</t>
  </si>
  <si>
    <t>Организация и проведение мероприятий в сфере культуры</t>
  </si>
  <si>
    <t>МКУ "Центр культуры, спорта, молодежной политики и туризма", МБУК "ККДК"</t>
  </si>
  <si>
    <t>Поддержка развития общественной инфраструктуры муниципального значения</t>
  </si>
  <si>
    <t>Комплекс процессных мероприятий "Обеспечение условий реализации программы"</t>
  </si>
  <si>
    <t>Комплекс процессных мероприятий "Сохранение и охрана объектов культурного и исторического наследия"</t>
  </si>
  <si>
    <t>Благоустройство памятников культуры</t>
  </si>
  <si>
    <t>Комплекс процессных мероприятий "Организация и осуществление мероприятий по работе с молодежью в Кингисеппском городском поселении"</t>
  </si>
  <si>
    <t>Организация и проведение районных молодежных мероприятий</t>
  </si>
  <si>
    <t>Участие в молодежных мероприятиях различного уровня</t>
  </si>
  <si>
    <t>Прочие мероприятия с подростками и молодежью</t>
  </si>
  <si>
    <t>Поддержка содействия трудовой адаптации и занятости молодежи</t>
  </si>
  <si>
    <t>Материально-техническое обеспечение молодежных коворкинг-центров</t>
  </si>
  <si>
    <t>Задача 1 . Повышение обеспеченности населения города Кингисеппа услугами библиотек и приобщение населения к чтению</t>
  </si>
  <si>
    <t>Задача 3. Проведение капитального ремонта конструктивных элементов зданий, инженерных сетей зданий и укрепление материально-технической базы  учреждений культуры в целях обеспечения их деятельности, организация доступности для инвалидов объектов культуры</t>
  </si>
  <si>
    <t>Задача 5.  Выявление, сохранение, охрана и популяризация объектов культурного наследия МО «Кингисеппское городское поселение»</t>
  </si>
  <si>
    <t>%</t>
  </si>
  <si>
    <t>чел.</t>
  </si>
  <si>
    <t>ед.</t>
  </si>
  <si>
    <t>к муниципальной программе</t>
  </si>
  <si>
    <t>Приложение 2</t>
  </si>
  <si>
    <t>90835</t>
  </si>
  <si>
    <t>92616</t>
  </si>
  <si>
    <t>94397</t>
  </si>
  <si>
    <t>4652</t>
  </si>
  <si>
    <t>4743</t>
  </si>
  <si>
    <t>4834</t>
  </si>
  <si>
    <t>увеличение количества посещений общедоступных библиотек до 1781 человека в год;</t>
  </si>
  <si>
    <t>увеличение объема фонда общедоступных библиотек до 173,4 тыс. ед.;</t>
  </si>
  <si>
    <t xml:space="preserve">Показатель 1 Количество посещений библиотек.                                                                                                              </t>
  </si>
  <si>
    <t xml:space="preserve">Показатель 2 Количество читателей до 14 лет.                                                                  </t>
  </si>
  <si>
    <t xml:space="preserve">Показатель 1 Количество клубных формирований.                                                                                            </t>
  </si>
  <si>
    <t xml:space="preserve">Показатель 2 Количество участников клубных формирований.                                                                                                 </t>
  </si>
  <si>
    <t>Приложение</t>
  </si>
  <si>
    <t>МО «Кингисеппский муниципальный район»</t>
  </si>
  <si>
    <t xml:space="preserve"> к постановлению администрации</t>
  </si>
  <si>
    <t>Задача 4.  Обеспечение условий реализации  программ в сфере культуры, молодежной политики</t>
  </si>
  <si>
    <t>увеличение количества посещений платных  театральных  и концертных представлений до 18,8 тыс. человек в год;</t>
  </si>
  <si>
    <t>89054</t>
  </si>
  <si>
    <t>4561</t>
  </si>
  <si>
    <t xml:space="preserve">Комитет по спорту, культуре, молодежной политике  и туризму </t>
  </si>
  <si>
    <t>Муниципальное казённое учреждение "Центр культуры, спорта, молодёжной политике и туризма"</t>
  </si>
  <si>
    <t>Задача 6.  Организация, участие и осуществление мероприятий по работе с молодежью</t>
  </si>
  <si>
    <t>Задача 7.  Создание условий для молодежи на организацию временной занятости, обеспечение организованными формами досуга</t>
  </si>
  <si>
    <t xml:space="preserve">Задача 8.  Улучшение комфортности среды проживания через свободный доступ молодежи к возможностям самореализации по месту жительства </t>
  </si>
  <si>
    <t>сохранение количества клубных формирований и их участников;</t>
  </si>
  <si>
    <t>создание молодежного коворкинг-центра.</t>
  </si>
  <si>
    <t>1. Повышение обеспеченности населения города Кингисеппа услугами библиотек и приобщение населения к чтению.</t>
  </si>
  <si>
    <t>3. Проведение капитального ремонта конструктивных элементов зданий, инженерных сетей зданий и укрепление материально-технической базы  учреждений культуры в целях обеспечения их деятельности, организация доступности для инвалидов объектов культуры.</t>
  </si>
  <si>
    <t>4. Обеспечение условий реализации  программ в сфере культуры и молодежной политики.</t>
  </si>
  <si>
    <t>5. Выявление, сохранение, охрана и популяризация объектов культурного наследия МО «Кингисеппское городское поселение».</t>
  </si>
  <si>
    <t>6. Организация, участие и осуществление мероприятий по работе с молодежью.</t>
  </si>
  <si>
    <t>7. Создание условий для молодежи на организацию временной занятости, обеспечение организованными формами досуга.</t>
  </si>
  <si>
    <t>8. Улучшение комфортности среды проживания через свободный доступ молодежи к возможностям самореализации по месту жительства.</t>
  </si>
  <si>
    <t>Финансовое обеспечение муниципальной программы (План реализации)</t>
  </si>
  <si>
    <t>Расходы на ремонт зданий и помещений муниципальных учреждений</t>
  </si>
  <si>
    <t xml:space="preserve">Показатель 1 Количество учреждений.                                                                                  </t>
  </si>
  <si>
    <t xml:space="preserve">Показатель 3 Количество мероприятий. </t>
  </si>
  <si>
    <t xml:space="preserve">Показатель 2  Увеличение оснащенности учреждений основными средствами.                                                                     </t>
  </si>
  <si>
    <t xml:space="preserve">Показатель 1  Количество реализуемых программ.              </t>
  </si>
  <si>
    <t>Показатель 1  Доля объектов культурного наследия, находящихся в удовлетворительном состоянии, к общему количеству объектов культурного наследия на территории города Кингисеппа.</t>
  </si>
  <si>
    <t>Показатель 1 Количество участников.</t>
  </si>
  <si>
    <t xml:space="preserve">Показатель 2 Количество мероприятий.                                                           </t>
  </si>
  <si>
    <t xml:space="preserve">Показатель 1 Количество трудоустроенных подростков. </t>
  </si>
  <si>
    <t xml:space="preserve">Показатель 1  Количество открытых молодежных пространств.                        </t>
  </si>
  <si>
    <t>Задача 2. Организация работы клубных формирований в сфере культуры, мероприятия организационного характера и участие в мероприятиях другого уровня</t>
  </si>
  <si>
    <t>2. Организация работы клубных формирований в сфере культуры, мероприятия организационного характера и участие в мероприятиях другого уровня</t>
  </si>
  <si>
    <t>от 10.11.2015г. № 2485 ( с изменениями от 23.12.2016г. № 3346, от 26.01.2018г. №113, от 01.11.2018г. №2235 от 07.03.2019г. №426, от 14.02.2020 г. №340; от 16.03.2021г. №550, от 01.10.2021г. №2243, от 24.01.2022г. №101, от 04.02.2022 г. №214, от 09.08.2022 № 1816)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</si>
</sst>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.0_р_._-;\-* #,##0.0_р_._-;_-* &quot;-&quot;??_р_._-;_-@_-"/>
    <numFmt numFmtId="166" formatCode="0.0%"/>
  </numFmts>
  <fonts count="1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4" fillId="0" borderId="21" xfId="0" applyFont="1" applyBorder="1" applyAlignment="1">
      <alignment horizontal="justify" vertical="center" wrapText="1"/>
    </xf>
    <xf numFmtId="164" fontId="2" fillId="0" borderId="22" xfId="1" applyNumberFormat="1" applyFont="1" applyBorder="1"/>
    <xf numFmtId="0" fontId="4" fillId="0" borderId="23" xfId="0" applyFont="1" applyBorder="1" applyAlignment="1">
      <alignment horizontal="justify" vertical="center" wrapText="1"/>
    </xf>
    <xf numFmtId="164" fontId="2" fillId="0" borderId="24" xfId="1" applyNumberFormat="1" applyFont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/>
    <xf numFmtId="0" fontId="6" fillId="0" borderId="0" xfId="0" applyFont="1" applyFill="1" applyAlignment="1">
      <alignment horizontal="right"/>
    </xf>
    <xf numFmtId="0" fontId="9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/>
    <xf numFmtId="0" fontId="4" fillId="0" borderId="0" xfId="0" applyFont="1" applyFill="1"/>
    <xf numFmtId="0" fontId="8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/>
    </xf>
    <xf numFmtId="0" fontId="4" fillId="0" borderId="0" xfId="0" applyFont="1" applyFill="1" applyAlignment="1">
      <alignment wrapText="1"/>
    </xf>
    <xf numFmtId="0" fontId="8" fillId="0" borderId="0" xfId="0" applyFont="1" applyFill="1" applyAlignment="1"/>
    <xf numFmtId="0" fontId="8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165" fontId="11" fillId="2" borderId="1" xfId="1" applyNumberFormat="1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vertical="center"/>
    </xf>
    <xf numFmtId="0" fontId="11" fillId="0" borderId="28" xfId="0" applyFont="1" applyFill="1" applyBorder="1" applyAlignment="1">
      <alignment horizontal="center" vertical="center"/>
    </xf>
    <xf numFmtId="165" fontId="11" fillId="2" borderId="28" xfId="1" applyNumberFormat="1" applyFont="1" applyFill="1" applyBorder="1" applyAlignment="1">
      <alignment horizontal="center" vertical="center" wrapText="1"/>
    </xf>
    <xf numFmtId="165" fontId="11" fillId="0" borderId="1" xfId="1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165" fontId="11" fillId="2" borderId="21" xfId="1" applyNumberFormat="1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165" fontId="11" fillId="2" borderId="23" xfId="1" applyNumberFormat="1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165" fontId="7" fillId="2" borderId="21" xfId="1" applyNumberFormat="1" applyFont="1" applyFill="1" applyBorder="1" applyAlignment="1">
      <alignment horizontal="center" vertical="center" wrapText="1"/>
    </xf>
    <xf numFmtId="165" fontId="12" fillId="2" borderId="21" xfId="1" applyNumberFormat="1" applyFont="1" applyFill="1" applyBorder="1" applyAlignment="1">
      <alignment horizontal="center" vertical="center" wrapText="1"/>
    </xf>
    <xf numFmtId="165" fontId="7" fillId="2" borderId="23" xfId="1" applyNumberFormat="1" applyFont="1" applyFill="1" applyBorder="1" applyAlignment="1">
      <alignment horizontal="center" vertical="center" wrapText="1"/>
    </xf>
    <xf numFmtId="165" fontId="12" fillId="2" borderId="23" xfId="1" applyNumberFormat="1" applyFont="1" applyFill="1" applyBorder="1" applyAlignment="1">
      <alignment horizontal="center" vertical="center" wrapText="1"/>
    </xf>
    <xf numFmtId="165" fontId="7" fillId="2" borderId="25" xfId="1" applyNumberFormat="1" applyFont="1" applyFill="1" applyBorder="1" applyAlignment="1">
      <alignment horizontal="center" vertical="center" wrapText="1"/>
    </xf>
    <xf numFmtId="165" fontId="12" fillId="2" borderId="25" xfId="1" applyNumberFormat="1" applyFont="1" applyFill="1" applyBorder="1" applyAlignment="1">
      <alignment horizontal="center" vertical="center" wrapText="1"/>
    </xf>
    <xf numFmtId="165" fontId="7" fillId="0" borderId="21" xfId="1" applyNumberFormat="1" applyFont="1" applyFill="1" applyBorder="1" applyAlignment="1">
      <alignment horizontal="center" vertical="center" wrapText="1"/>
    </xf>
    <xf numFmtId="165" fontId="7" fillId="0" borderId="23" xfId="1" applyNumberFormat="1" applyFont="1" applyFill="1" applyBorder="1" applyAlignment="1">
      <alignment horizontal="center" vertical="center" wrapText="1"/>
    </xf>
    <xf numFmtId="165" fontId="7" fillId="0" borderId="25" xfId="1" applyNumberFormat="1" applyFont="1" applyFill="1" applyBorder="1" applyAlignment="1">
      <alignment horizontal="center" vertical="center" wrapText="1"/>
    </xf>
    <xf numFmtId="165" fontId="11" fillId="2" borderId="27" xfId="1" applyNumberFormat="1" applyFont="1" applyFill="1" applyBorder="1" applyAlignment="1">
      <alignment horizontal="center" vertical="center" wrapText="1"/>
    </xf>
    <xf numFmtId="165" fontId="11" fillId="2" borderId="29" xfId="1" applyNumberFormat="1" applyFont="1" applyFill="1" applyBorder="1" applyAlignment="1">
      <alignment horizontal="center" vertical="center" wrapText="1"/>
    </xf>
    <xf numFmtId="165" fontId="7" fillId="0" borderId="27" xfId="1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top" wrapText="1"/>
    </xf>
    <xf numFmtId="165" fontId="11" fillId="2" borderId="22" xfId="1" applyNumberFormat="1" applyFont="1" applyFill="1" applyBorder="1" applyAlignment="1">
      <alignment horizontal="center" vertical="center" wrapText="1"/>
    </xf>
    <xf numFmtId="165" fontId="11" fillId="2" borderId="24" xfId="1" applyNumberFormat="1" applyFont="1" applyFill="1" applyBorder="1" applyAlignment="1">
      <alignment horizontal="center" vertical="center" wrapText="1"/>
    </xf>
    <xf numFmtId="165" fontId="11" fillId="2" borderId="26" xfId="1" applyNumberFormat="1" applyFont="1" applyFill="1" applyBorder="1" applyAlignment="1">
      <alignment horizontal="center" vertical="center" wrapText="1"/>
    </xf>
    <xf numFmtId="165" fontId="11" fillId="2" borderId="17" xfId="1" applyNumberFormat="1" applyFont="1" applyFill="1" applyBorder="1" applyAlignment="1">
      <alignment horizontal="center" vertical="center" wrapText="1"/>
    </xf>
    <xf numFmtId="0" fontId="11" fillId="0" borderId="33" xfId="0" applyFont="1" applyFill="1" applyBorder="1" applyAlignment="1">
      <alignment vertical="center"/>
    </xf>
    <xf numFmtId="165" fontId="11" fillId="2" borderId="10" xfId="1" applyNumberFormat="1" applyFont="1" applyFill="1" applyBorder="1" applyAlignment="1">
      <alignment horizontal="center" vertical="center" wrapText="1"/>
    </xf>
    <xf numFmtId="165" fontId="12" fillId="2" borderId="22" xfId="1" applyNumberFormat="1" applyFont="1" applyFill="1" applyBorder="1" applyAlignment="1">
      <alignment horizontal="center" vertical="center" wrapText="1"/>
    </xf>
    <xf numFmtId="165" fontId="12" fillId="2" borderId="24" xfId="1" applyNumberFormat="1" applyFont="1" applyFill="1" applyBorder="1" applyAlignment="1">
      <alignment horizontal="center" vertical="center" wrapText="1"/>
    </xf>
    <xf numFmtId="165" fontId="12" fillId="2" borderId="26" xfId="1" applyNumberFormat="1" applyFont="1" applyFill="1" applyBorder="1" applyAlignment="1">
      <alignment horizontal="center" vertical="center" wrapText="1"/>
    </xf>
    <xf numFmtId="165" fontId="7" fillId="2" borderId="22" xfId="1" applyNumberFormat="1" applyFont="1" applyFill="1" applyBorder="1" applyAlignment="1">
      <alignment horizontal="center" vertical="center" wrapText="1"/>
    </xf>
    <xf numFmtId="165" fontId="7" fillId="2" borderId="24" xfId="1" applyNumberFormat="1" applyFont="1" applyFill="1" applyBorder="1" applyAlignment="1">
      <alignment horizontal="center" vertical="center" wrapText="1"/>
    </xf>
    <xf numFmtId="165" fontId="7" fillId="2" borderId="26" xfId="1" applyNumberFormat="1" applyFont="1" applyFill="1" applyBorder="1" applyAlignment="1">
      <alignment horizontal="center" vertical="center" wrapText="1"/>
    </xf>
    <xf numFmtId="165" fontId="7" fillId="0" borderId="22" xfId="1" applyNumberFormat="1" applyFont="1" applyFill="1" applyBorder="1" applyAlignment="1">
      <alignment horizontal="center" vertical="center" wrapText="1"/>
    </xf>
    <xf numFmtId="165" fontId="7" fillId="0" borderId="24" xfId="1" applyNumberFormat="1" applyFont="1" applyFill="1" applyBorder="1" applyAlignment="1">
      <alignment horizontal="center" vertical="center" wrapText="1"/>
    </xf>
    <xf numFmtId="165" fontId="11" fillId="0" borderId="17" xfId="1" applyNumberFormat="1" applyFont="1" applyFill="1" applyBorder="1" applyAlignment="1">
      <alignment horizontal="center" vertical="center" wrapText="1"/>
    </xf>
    <xf numFmtId="165" fontId="7" fillId="0" borderId="26" xfId="1" applyNumberFormat="1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 wrapText="1"/>
    </xf>
    <xf numFmtId="165" fontId="11" fillId="0" borderId="35" xfId="1" applyNumberFormat="1" applyFont="1" applyFill="1" applyBorder="1" applyAlignment="1">
      <alignment horizontal="center" vertical="center" wrapText="1"/>
    </xf>
    <xf numFmtId="165" fontId="11" fillId="0" borderId="36" xfId="1" applyNumberFormat="1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justify" vertical="center" wrapText="1"/>
    </xf>
    <xf numFmtId="164" fontId="3" fillId="0" borderId="26" xfId="1" applyNumberFormat="1" applyFont="1" applyBorder="1"/>
    <xf numFmtId="0" fontId="2" fillId="2" borderId="1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21" xfId="0" applyNumberFormat="1" applyFont="1" applyFill="1" applyBorder="1" applyAlignment="1">
      <alignment horizontal="center" vertical="center" wrapText="1"/>
    </xf>
    <xf numFmtId="49" fontId="7" fillId="0" borderId="23" xfId="0" applyNumberFormat="1" applyFont="1" applyFill="1" applyBorder="1" applyAlignment="1">
      <alignment horizontal="center" vertical="center" wrapText="1"/>
    </xf>
    <xf numFmtId="49" fontId="7" fillId="0" borderId="25" xfId="0" applyNumberFormat="1" applyFont="1" applyFill="1" applyBorder="1" applyAlignment="1">
      <alignment horizontal="center" vertical="center" wrapText="1"/>
    </xf>
    <xf numFmtId="1" fontId="7" fillId="0" borderId="21" xfId="0" applyNumberFormat="1" applyFont="1" applyFill="1" applyBorder="1" applyAlignment="1">
      <alignment horizontal="center" vertical="center" wrapText="1"/>
    </xf>
    <xf numFmtId="1" fontId="7" fillId="0" borderId="23" xfId="0" applyNumberFormat="1" applyFont="1" applyFill="1" applyBorder="1" applyAlignment="1">
      <alignment horizontal="center" vertical="center" wrapText="1"/>
    </xf>
    <xf numFmtId="1" fontId="7" fillId="0" borderId="25" xfId="0" applyNumberFormat="1" applyFont="1" applyFill="1" applyBorder="1" applyAlignment="1">
      <alignment horizontal="center" vertical="center" wrapText="1"/>
    </xf>
    <xf numFmtId="0" fontId="7" fillId="0" borderId="27" xfId="0" applyNumberFormat="1" applyFont="1" applyFill="1" applyBorder="1" applyAlignment="1">
      <alignment horizontal="center" vertical="center" wrapText="1"/>
    </xf>
    <xf numFmtId="0" fontId="7" fillId="0" borderId="23" xfId="0" applyNumberFormat="1" applyFont="1" applyFill="1" applyBorder="1" applyAlignment="1">
      <alignment horizontal="center" vertical="center" wrapText="1"/>
    </xf>
    <xf numFmtId="0" fontId="7" fillId="0" borderId="29" xfId="0" applyNumberFormat="1" applyFont="1" applyFill="1" applyBorder="1" applyAlignment="1">
      <alignment horizontal="center" vertical="center" wrapText="1"/>
    </xf>
    <xf numFmtId="0" fontId="7" fillId="0" borderId="21" xfId="0" applyNumberFormat="1" applyFont="1" applyFill="1" applyBorder="1" applyAlignment="1">
      <alignment horizontal="center" vertical="center" wrapText="1"/>
    </xf>
    <xf numFmtId="0" fontId="7" fillId="0" borderId="25" xfId="0" applyNumberFormat="1" applyFont="1" applyFill="1" applyBorder="1" applyAlignment="1">
      <alignment horizontal="center" vertical="center" wrapText="1"/>
    </xf>
    <xf numFmtId="166" fontId="7" fillId="0" borderId="21" xfId="0" applyNumberFormat="1" applyFont="1" applyFill="1" applyBorder="1" applyAlignment="1">
      <alignment horizontal="center" vertical="center" wrapText="1"/>
    </xf>
    <xf numFmtId="166" fontId="7" fillId="0" borderId="23" xfId="0" applyNumberFormat="1" applyFont="1" applyFill="1" applyBorder="1" applyAlignment="1">
      <alignment horizontal="center" vertical="center" wrapText="1"/>
    </xf>
    <xf numFmtId="166" fontId="7" fillId="0" borderId="25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7" fillId="0" borderId="27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38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27" xfId="0" applyFont="1" applyFill="1" applyBorder="1" applyAlignment="1">
      <alignment horizontal="left" vertical="center" wrapText="1"/>
    </xf>
    <xf numFmtId="0" fontId="7" fillId="0" borderId="37" xfId="0" applyFont="1" applyFill="1" applyBorder="1" applyAlignment="1">
      <alignment horizontal="left" vertical="center" wrapText="1"/>
    </xf>
    <xf numFmtId="0" fontId="7" fillId="0" borderId="38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11" fillId="0" borderId="33" xfId="0" applyFont="1" applyFill="1" applyBorder="1" applyAlignment="1">
      <alignment horizontal="left" vertical="center" wrapText="1"/>
    </xf>
    <xf numFmtId="0" fontId="11" fillId="0" borderId="28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33" xfId="0" applyFont="1" applyFill="1" applyBorder="1" applyAlignment="1">
      <alignment horizontal="left" vertical="center"/>
    </xf>
    <xf numFmtId="0" fontId="11" fillId="0" borderId="28" xfId="0" applyFont="1" applyFill="1" applyBorder="1" applyAlignment="1">
      <alignment horizontal="left" vertical="center"/>
    </xf>
    <xf numFmtId="0" fontId="11" fillId="0" borderId="10" xfId="0" applyFont="1" applyFill="1" applyBorder="1" applyAlignment="1">
      <alignment horizontal="left" vertical="center"/>
    </xf>
    <xf numFmtId="0" fontId="7" fillId="0" borderId="30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/>
    </xf>
    <xf numFmtId="0" fontId="7" fillId="0" borderId="34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D44"/>
  <sheetViews>
    <sheetView topLeftCell="A4" zoomScale="85" zoomScaleNormal="85" workbookViewId="0">
      <selection activeCell="D1" sqref="D1:D3"/>
    </sheetView>
  </sheetViews>
  <sheetFormatPr defaultColWidth="9.125" defaultRowHeight="18.75"/>
  <cols>
    <col min="1" max="1" width="3.75" style="1" customWidth="1"/>
    <col min="2" max="2" width="34.25" style="1" customWidth="1"/>
    <col min="3" max="4" width="52.625" style="1" customWidth="1"/>
    <col min="5" max="7" width="19.25" style="1" customWidth="1"/>
    <col min="8" max="16384" width="9.125" style="1"/>
  </cols>
  <sheetData>
    <row r="1" spans="2:4">
      <c r="D1" s="96" t="s">
        <v>102</v>
      </c>
    </row>
    <row r="2" spans="2:4">
      <c r="D2" s="96" t="s">
        <v>104</v>
      </c>
    </row>
    <row r="3" spans="2:4">
      <c r="D3" s="96" t="s">
        <v>103</v>
      </c>
    </row>
    <row r="4" spans="2:4" ht="38.25" customHeight="1">
      <c r="D4" s="117" t="s">
        <v>136</v>
      </c>
    </row>
    <row r="5" spans="2:4" ht="36.75" customHeight="1">
      <c r="D5" s="117"/>
    </row>
    <row r="6" spans="2:4">
      <c r="D6" s="2"/>
    </row>
    <row r="7" spans="2:4">
      <c r="B7" s="122" t="s">
        <v>17</v>
      </c>
      <c r="C7" s="122"/>
      <c r="D7" s="122"/>
    </row>
    <row r="8" spans="2:4">
      <c r="B8" s="122" t="s">
        <v>18</v>
      </c>
      <c r="C8" s="122"/>
      <c r="D8" s="122"/>
    </row>
    <row r="9" spans="2:4">
      <c r="B9" s="122" t="s">
        <v>19</v>
      </c>
      <c r="C9" s="122"/>
      <c r="D9" s="122"/>
    </row>
    <row r="10" spans="2:4">
      <c r="B10" s="123" t="s">
        <v>23</v>
      </c>
      <c r="C10" s="124"/>
      <c r="D10" s="124"/>
    </row>
    <row r="11" spans="2:4" ht="19.5" thickBot="1"/>
    <row r="12" spans="2:4" ht="46.5" customHeight="1">
      <c r="B12" s="4" t="s">
        <v>0</v>
      </c>
      <c r="C12" s="118" t="s">
        <v>20</v>
      </c>
      <c r="D12" s="119"/>
    </row>
    <row r="13" spans="2:4" ht="56.25" customHeight="1">
      <c r="B13" s="5" t="s">
        <v>1</v>
      </c>
      <c r="C13" s="120" t="s">
        <v>21</v>
      </c>
      <c r="D13" s="121"/>
    </row>
    <row r="14" spans="2:4" ht="37.5" customHeight="1">
      <c r="B14" s="104" t="s">
        <v>2</v>
      </c>
      <c r="C14" s="107" t="s">
        <v>21</v>
      </c>
      <c r="D14" s="108"/>
    </row>
    <row r="15" spans="2:4" ht="37.5" customHeight="1">
      <c r="B15" s="105"/>
      <c r="C15" s="100" t="s">
        <v>110</v>
      </c>
      <c r="D15" s="101"/>
    </row>
    <row r="16" spans="2:4" ht="38.25" customHeight="1">
      <c r="B16" s="105"/>
      <c r="C16" s="100" t="s">
        <v>24</v>
      </c>
      <c r="D16" s="101"/>
    </row>
    <row r="17" spans="2:4" ht="36" customHeight="1">
      <c r="B17" s="105"/>
      <c r="C17" s="100" t="s">
        <v>25</v>
      </c>
      <c r="D17" s="101"/>
    </row>
    <row r="18" spans="2:4" ht="31.5" customHeight="1">
      <c r="B18" s="104" t="s">
        <v>3</v>
      </c>
      <c r="C18" s="107" t="s">
        <v>26</v>
      </c>
      <c r="D18" s="108"/>
    </row>
    <row r="19" spans="2:4" ht="57.75" customHeight="1">
      <c r="B19" s="106"/>
      <c r="C19" s="111" t="s">
        <v>27</v>
      </c>
      <c r="D19" s="112"/>
    </row>
    <row r="20" spans="2:4" ht="42" customHeight="1">
      <c r="B20" s="104" t="s">
        <v>4</v>
      </c>
      <c r="C20" s="107" t="s">
        <v>116</v>
      </c>
      <c r="D20" s="108"/>
    </row>
    <row r="21" spans="2:4">
      <c r="B21" s="105"/>
      <c r="C21" s="100" t="s">
        <v>135</v>
      </c>
      <c r="D21" s="101"/>
    </row>
    <row r="22" spans="2:4" ht="77.25" customHeight="1">
      <c r="B22" s="105"/>
      <c r="C22" s="100" t="s">
        <v>117</v>
      </c>
      <c r="D22" s="101"/>
    </row>
    <row r="23" spans="2:4" ht="21" customHeight="1">
      <c r="B23" s="105"/>
      <c r="C23" s="100" t="s">
        <v>118</v>
      </c>
      <c r="D23" s="101"/>
    </row>
    <row r="24" spans="2:4" ht="42" customHeight="1">
      <c r="B24" s="105"/>
      <c r="C24" s="100" t="s">
        <v>119</v>
      </c>
      <c r="D24" s="101"/>
    </row>
    <row r="25" spans="2:4" ht="24" customHeight="1">
      <c r="B25" s="105"/>
      <c r="C25" s="100" t="s">
        <v>120</v>
      </c>
      <c r="D25" s="101"/>
    </row>
    <row r="26" spans="2:4" ht="40.5" customHeight="1">
      <c r="B26" s="105"/>
      <c r="C26" s="100" t="s">
        <v>121</v>
      </c>
      <c r="D26" s="101"/>
    </row>
    <row r="27" spans="2:4" ht="41.25" customHeight="1">
      <c r="B27" s="106"/>
      <c r="C27" s="111" t="s">
        <v>122</v>
      </c>
      <c r="D27" s="112"/>
    </row>
    <row r="28" spans="2:4" ht="23.25" customHeight="1">
      <c r="B28" s="104" t="s">
        <v>5</v>
      </c>
      <c r="C28" s="107" t="s">
        <v>22</v>
      </c>
      <c r="D28" s="108"/>
    </row>
    <row r="29" spans="2:4" ht="20.25" customHeight="1">
      <c r="B29" s="105"/>
      <c r="C29" s="100" t="s">
        <v>96</v>
      </c>
      <c r="D29" s="101"/>
    </row>
    <row r="30" spans="2:4" ht="20.25" customHeight="1">
      <c r="B30" s="105"/>
      <c r="C30" s="100" t="s">
        <v>97</v>
      </c>
      <c r="D30" s="101"/>
    </row>
    <row r="31" spans="2:4" ht="74.25" customHeight="1">
      <c r="B31" s="105"/>
      <c r="C31" s="100" t="s">
        <v>28</v>
      </c>
      <c r="D31" s="101"/>
    </row>
    <row r="32" spans="2:4" ht="38.25" customHeight="1">
      <c r="B32" s="105"/>
      <c r="C32" s="100" t="s">
        <v>106</v>
      </c>
      <c r="D32" s="101"/>
    </row>
    <row r="33" spans="2:4" ht="30" customHeight="1">
      <c r="B33" s="105"/>
      <c r="C33" s="100" t="s">
        <v>114</v>
      </c>
      <c r="D33" s="101"/>
    </row>
    <row r="34" spans="2:4" ht="55.5" customHeight="1">
      <c r="B34" s="105"/>
      <c r="C34" s="100" t="s">
        <v>29</v>
      </c>
      <c r="D34" s="101"/>
    </row>
    <row r="35" spans="2:4" ht="24.75" customHeight="1">
      <c r="B35" s="106"/>
      <c r="C35" s="111" t="s">
        <v>115</v>
      </c>
      <c r="D35" s="112"/>
    </row>
    <row r="36" spans="2:4" ht="24.75" customHeight="1">
      <c r="B36" s="104" t="s">
        <v>6</v>
      </c>
      <c r="C36" s="113" t="s">
        <v>30</v>
      </c>
      <c r="D36" s="114"/>
    </row>
    <row r="37" spans="2:4" ht="24" customHeight="1">
      <c r="B37" s="106"/>
      <c r="C37" s="115"/>
      <c r="D37" s="116"/>
    </row>
    <row r="38" spans="2:4" ht="68.25" customHeight="1">
      <c r="B38" s="80" t="s">
        <v>16</v>
      </c>
      <c r="C38" s="109" t="s">
        <v>52</v>
      </c>
      <c r="D38" s="110"/>
    </row>
    <row r="39" spans="2:4" ht="45.75" customHeight="1">
      <c r="B39" s="104" t="s">
        <v>15</v>
      </c>
      <c r="C39" s="3" t="s">
        <v>7</v>
      </c>
      <c r="D39" s="6" t="s">
        <v>12</v>
      </c>
    </row>
    <row r="40" spans="2:4" ht="24.75" customHeight="1">
      <c r="B40" s="105"/>
      <c r="C40" s="8" t="s">
        <v>8</v>
      </c>
      <c r="D40" s="9">
        <f>'Приложение 2'!E9</f>
        <v>121325.70000000001</v>
      </c>
    </row>
    <row r="41" spans="2:4" ht="22.5" customHeight="1">
      <c r="B41" s="105"/>
      <c r="C41" s="10" t="s">
        <v>9</v>
      </c>
      <c r="D41" s="11">
        <f>'Приложение 2'!E10</f>
        <v>75504.400000000009</v>
      </c>
    </row>
    <row r="42" spans="2:4" ht="25.5" customHeight="1">
      <c r="B42" s="105"/>
      <c r="C42" s="10" t="s">
        <v>10</v>
      </c>
      <c r="D42" s="11">
        <f>'Приложение 2'!E11</f>
        <v>70920.400000000009</v>
      </c>
    </row>
    <row r="43" spans="2:4" ht="21.75" customHeight="1">
      <c r="B43" s="106"/>
      <c r="C43" s="78" t="s">
        <v>11</v>
      </c>
      <c r="D43" s="79">
        <f>SUM(D40:D42)</f>
        <v>267750.50000000006</v>
      </c>
    </row>
    <row r="44" spans="2:4" ht="117" customHeight="1" thickBot="1">
      <c r="B44" s="7" t="s">
        <v>14</v>
      </c>
      <c r="C44" s="102" t="s">
        <v>13</v>
      </c>
      <c r="D44" s="103"/>
    </row>
  </sheetData>
  <mergeCells count="38">
    <mergeCell ref="D4:D5"/>
    <mergeCell ref="C12:D12"/>
    <mergeCell ref="C13:D13"/>
    <mergeCell ref="C18:D18"/>
    <mergeCell ref="C19:D19"/>
    <mergeCell ref="B7:D7"/>
    <mergeCell ref="B8:D8"/>
    <mergeCell ref="B9:D9"/>
    <mergeCell ref="B10:D10"/>
    <mergeCell ref="B14:B17"/>
    <mergeCell ref="C14:D14"/>
    <mergeCell ref="C15:D15"/>
    <mergeCell ref="C16:D16"/>
    <mergeCell ref="C17:D17"/>
    <mergeCell ref="B18:B19"/>
    <mergeCell ref="C28:D28"/>
    <mergeCell ref="C33:D33"/>
    <mergeCell ref="C29:D29"/>
    <mergeCell ref="C36:D37"/>
    <mergeCell ref="C30:D30"/>
    <mergeCell ref="C31:D31"/>
    <mergeCell ref="C32:D32"/>
    <mergeCell ref="C21:D21"/>
    <mergeCell ref="C22:D22"/>
    <mergeCell ref="C23:D23"/>
    <mergeCell ref="C44:D44"/>
    <mergeCell ref="B39:B43"/>
    <mergeCell ref="B20:B27"/>
    <mergeCell ref="C20:D20"/>
    <mergeCell ref="C25:D25"/>
    <mergeCell ref="C38:D38"/>
    <mergeCell ref="C27:D27"/>
    <mergeCell ref="C26:D26"/>
    <mergeCell ref="C24:D24"/>
    <mergeCell ref="C34:D34"/>
    <mergeCell ref="B36:B37"/>
    <mergeCell ref="C35:D35"/>
    <mergeCell ref="B28:B35"/>
  </mergeCells>
  <printOptions horizontalCentered="1"/>
  <pageMargins left="0" right="0" top="0" bottom="0.39370078740157483" header="0" footer="0"/>
  <pageSetup paperSize="9" scale="64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63"/>
  <sheetViews>
    <sheetView tabSelected="1" workbookViewId="0">
      <selection activeCell="J19" sqref="J19"/>
    </sheetView>
  </sheetViews>
  <sheetFormatPr defaultRowHeight="15"/>
  <cols>
    <col min="1" max="1" width="2" style="15" customWidth="1"/>
    <col min="2" max="2" width="48.25" style="13" customWidth="1"/>
    <col min="3" max="3" width="69.875" style="14" customWidth="1"/>
    <col min="4" max="5" width="10.875" style="15" customWidth="1"/>
    <col min="6" max="6" width="19.125" style="15" customWidth="1"/>
    <col min="7" max="7" width="21.375" style="15" customWidth="1"/>
    <col min="8" max="257" width="9.125" style="15"/>
    <col min="258" max="258" width="48.25" style="15" customWidth="1"/>
    <col min="259" max="259" width="69.875" style="15" customWidth="1"/>
    <col min="260" max="261" width="10.875" style="15" customWidth="1"/>
    <col min="262" max="262" width="19.125" style="15" customWidth="1"/>
    <col min="263" max="263" width="21.375" style="15" customWidth="1"/>
    <col min="264" max="513" width="9.125" style="15"/>
    <col min="514" max="514" width="48.25" style="15" customWidth="1"/>
    <col min="515" max="515" width="69.875" style="15" customWidth="1"/>
    <col min="516" max="517" width="10.875" style="15" customWidth="1"/>
    <col min="518" max="518" width="19.125" style="15" customWidth="1"/>
    <col min="519" max="519" width="21.375" style="15" customWidth="1"/>
    <col min="520" max="769" width="9.125" style="15"/>
    <col min="770" max="770" width="48.25" style="15" customWidth="1"/>
    <col min="771" max="771" width="69.875" style="15" customWidth="1"/>
    <col min="772" max="773" width="10.875" style="15" customWidth="1"/>
    <col min="774" max="774" width="19.125" style="15" customWidth="1"/>
    <col min="775" max="775" width="21.375" style="15" customWidth="1"/>
    <col min="776" max="1025" width="9.125" style="15"/>
    <col min="1026" max="1026" width="48.25" style="15" customWidth="1"/>
    <col min="1027" max="1027" width="69.875" style="15" customWidth="1"/>
    <col min="1028" max="1029" width="10.875" style="15" customWidth="1"/>
    <col min="1030" max="1030" width="19.125" style="15" customWidth="1"/>
    <col min="1031" max="1031" width="21.375" style="15" customWidth="1"/>
    <col min="1032" max="1281" width="9.125" style="15"/>
    <col min="1282" max="1282" width="48.25" style="15" customWidth="1"/>
    <col min="1283" max="1283" width="69.875" style="15" customWidth="1"/>
    <col min="1284" max="1285" width="10.875" style="15" customWidth="1"/>
    <col min="1286" max="1286" width="19.125" style="15" customWidth="1"/>
    <col min="1287" max="1287" width="21.375" style="15" customWidth="1"/>
    <col min="1288" max="1537" width="9.125" style="15"/>
    <col min="1538" max="1538" width="48.25" style="15" customWidth="1"/>
    <col min="1539" max="1539" width="69.875" style="15" customWidth="1"/>
    <col min="1540" max="1541" width="10.875" style="15" customWidth="1"/>
    <col min="1542" max="1542" width="19.125" style="15" customWidth="1"/>
    <col min="1543" max="1543" width="21.375" style="15" customWidth="1"/>
    <col min="1544" max="1793" width="9.125" style="15"/>
    <col min="1794" max="1794" width="48.25" style="15" customWidth="1"/>
    <col min="1795" max="1795" width="69.875" style="15" customWidth="1"/>
    <col min="1796" max="1797" width="10.875" style="15" customWidth="1"/>
    <col min="1798" max="1798" width="19.125" style="15" customWidth="1"/>
    <col min="1799" max="1799" width="21.375" style="15" customWidth="1"/>
    <col min="1800" max="2049" width="9.125" style="15"/>
    <col min="2050" max="2050" width="48.25" style="15" customWidth="1"/>
    <col min="2051" max="2051" width="69.875" style="15" customWidth="1"/>
    <col min="2052" max="2053" width="10.875" style="15" customWidth="1"/>
    <col min="2054" max="2054" width="19.125" style="15" customWidth="1"/>
    <col min="2055" max="2055" width="21.375" style="15" customWidth="1"/>
    <col min="2056" max="2305" width="9.125" style="15"/>
    <col min="2306" max="2306" width="48.25" style="15" customWidth="1"/>
    <col min="2307" max="2307" width="69.875" style="15" customWidth="1"/>
    <col min="2308" max="2309" width="10.875" style="15" customWidth="1"/>
    <col min="2310" max="2310" width="19.125" style="15" customWidth="1"/>
    <col min="2311" max="2311" width="21.375" style="15" customWidth="1"/>
    <col min="2312" max="2561" width="9.125" style="15"/>
    <col min="2562" max="2562" width="48.25" style="15" customWidth="1"/>
    <col min="2563" max="2563" width="69.875" style="15" customWidth="1"/>
    <col min="2564" max="2565" width="10.875" style="15" customWidth="1"/>
    <col min="2566" max="2566" width="19.125" style="15" customWidth="1"/>
    <col min="2567" max="2567" width="21.375" style="15" customWidth="1"/>
    <col min="2568" max="2817" width="9.125" style="15"/>
    <col min="2818" max="2818" width="48.25" style="15" customWidth="1"/>
    <col min="2819" max="2819" width="69.875" style="15" customWidth="1"/>
    <col min="2820" max="2821" width="10.875" style="15" customWidth="1"/>
    <col min="2822" max="2822" width="19.125" style="15" customWidth="1"/>
    <col min="2823" max="2823" width="21.375" style="15" customWidth="1"/>
    <col min="2824" max="3073" width="9.125" style="15"/>
    <col min="3074" max="3074" width="48.25" style="15" customWidth="1"/>
    <col min="3075" max="3075" width="69.875" style="15" customWidth="1"/>
    <col min="3076" max="3077" width="10.875" style="15" customWidth="1"/>
    <col min="3078" max="3078" width="19.125" style="15" customWidth="1"/>
    <col min="3079" max="3079" width="21.375" style="15" customWidth="1"/>
    <col min="3080" max="3329" width="9.125" style="15"/>
    <col min="3330" max="3330" width="48.25" style="15" customWidth="1"/>
    <col min="3331" max="3331" width="69.875" style="15" customWidth="1"/>
    <col min="3332" max="3333" width="10.875" style="15" customWidth="1"/>
    <col min="3334" max="3334" width="19.125" style="15" customWidth="1"/>
    <col min="3335" max="3335" width="21.375" style="15" customWidth="1"/>
    <col min="3336" max="3585" width="9.125" style="15"/>
    <col min="3586" max="3586" width="48.25" style="15" customWidth="1"/>
    <col min="3587" max="3587" width="69.875" style="15" customWidth="1"/>
    <col min="3588" max="3589" width="10.875" style="15" customWidth="1"/>
    <col min="3590" max="3590" width="19.125" style="15" customWidth="1"/>
    <col min="3591" max="3591" width="21.375" style="15" customWidth="1"/>
    <col min="3592" max="3841" width="9.125" style="15"/>
    <col min="3842" max="3842" width="48.25" style="15" customWidth="1"/>
    <col min="3843" max="3843" width="69.875" style="15" customWidth="1"/>
    <col min="3844" max="3845" width="10.875" style="15" customWidth="1"/>
    <col min="3846" max="3846" width="19.125" style="15" customWidth="1"/>
    <col min="3847" max="3847" width="21.375" style="15" customWidth="1"/>
    <col min="3848" max="4097" width="9.125" style="15"/>
    <col min="4098" max="4098" width="48.25" style="15" customWidth="1"/>
    <col min="4099" max="4099" width="69.875" style="15" customWidth="1"/>
    <col min="4100" max="4101" width="10.875" style="15" customWidth="1"/>
    <col min="4102" max="4102" width="19.125" style="15" customWidth="1"/>
    <col min="4103" max="4103" width="21.375" style="15" customWidth="1"/>
    <col min="4104" max="4353" width="9.125" style="15"/>
    <col min="4354" max="4354" width="48.25" style="15" customWidth="1"/>
    <col min="4355" max="4355" width="69.875" style="15" customWidth="1"/>
    <col min="4356" max="4357" width="10.875" style="15" customWidth="1"/>
    <col min="4358" max="4358" width="19.125" style="15" customWidth="1"/>
    <col min="4359" max="4359" width="21.375" style="15" customWidth="1"/>
    <col min="4360" max="4609" width="9.125" style="15"/>
    <col min="4610" max="4610" width="48.25" style="15" customWidth="1"/>
    <col min="4611" max="4611" width="69.875" style="15" customWidth="1"/>
    <col min="4612" max="4613" width="10.875" style="15" customWidth="1"/>
    <col min="4614" max="4614" width="19.125" style="15" customWidth="1"/>
    <col min="4615" max="4615" width="21.375" style="15" customWidth="1"/>
    <col min="4616" max="4865" width="9.125" style="15"/>
    <col min="4866" max="4866" width="48.25" style="15" customWidth="1"/>
    <col min="4867" max="4867" width="69.875" style="15" customWidth="1"/>
    <col min="4868" max="4869" width="10.875" style="15" customWidth="1"/>
    <col min="4870" max="4870" width="19.125" style="15" customWidth="1"/>
    <col min="4871" max="4871" width="21.375" style="15" customWidth="1"/>
    <col min="4872" max="5121" width="9.125" style="15"/>
    <col min="5122" max="5122" width="48.25" style="15" customWidth="1"/>
    <col min="5123" max="5123" width="69.875" style="15" customWidth="1"/>
    <col min="5124" max="5125" width="10.875" style="15" customWidth="1"/>
    <col min="5126" max="5126" width="19.125" style="15" customWidth="1"/>
    <col min="5127" max="5127" width="21.375" style="15" customWidth="1"/>
    <col min="5128" max="5377" width="9.125" style="15"/>
    <col min="5378" max="5378" width="48.25" style="15" customWidth="1"/>
    <col min="5379" max="5379" width="69.875" style="15" customWidth="1"/>
    <col min="5380" max="5381" width="10.875" style="15" customWidth="1"/>
    <col min="5382" max="5382" width="19.125" style="15" customWidth="1"/>
    <col min="5383" max="5383" width="21.375" style="15" customWidth="1"/>
    <col min="5384" max="5633" width="9.125" style="15"/>
    <col min="5634" max="5634" width="48.25" style="15" customWidth="1"/>
    <col min="5635" max="5635" width="69.875" style="15" customWidth="1"/>
    <col min="5636" max="5637" width="10.875" style="15" customWidth="1"/>
    <col min="5638" max="5638" width="19.125" style="15" customWidth="1"/>
    <col min="5639" max="5639" width="21.375" style="15" customWidth="1"/>
    <col min="5640" max="5889" width="9.125" style="15"/>
    <col min="5890" max="5890" width="48.25" style="15" customWidth="1"/>
    <col min="5891" max="5891" width="69.875" style="15" customWidth="1"/>
    <col min="5892" max="5893" width="10.875" style="15" customWidth="1"/>
    <col min="5894" max="5894" width="19.125" style="15" customWidth="1"/>
    <col min="5895" max="5895" width="21.375" style="15" customWidth="1"/>
    <col min="5896" max="6145" width="9.125" style="15"/>
    <col min="6146" max="6146" width="48.25" style="15" customWidth="1"/>
    <col min="6147" max="6147" width="69.875" style="15" customWidth="1"/>
    <col min="6148" max="6149" width="10.875" style="15" customWidth="1"/>
    <col min="6150" max="6150" width="19.125" style="15" customWidth="1"/>
    <col min="6151" max="6151" width="21.375" style="15" customWidth="1"/>
    <col min="6152" max="6401" width="9.125" style="15"/>
    <col min="6402" max="6402" width="48.25" style="15" customWidth="1"/>
    <col min="6403" max="6403" width="69.875" style="15" customWidth="1"/>
    <col min="6404" max="6405" width="10.875" style="15" customWidth="1"/>
    <col min="6406" max="6406" width="19.125" style="15" customWidth="1"/>
    <col min="6407" max="6407" width="21.375" style="15" customWidth="1"/>
    <col min="6408" max="6657" width="9.125" style="15"/>
    <col min="6658" max="6658" width="48.25" style="15" customWidth="1"/>
    <col min="6659" max="6659" width="69.875" style="15" customWidth="1"/>
    <col min="6660" max="6661" width="10.875" style="15" customWidth="1"/>
    <col min="6662" max="6662" width="19.125" style="15" customWidth="1"/>
    <col min="6663" max="6663" width="21.375" style="15" customWidth="1"/>
    <col min="6664" max="6913" width="9.125" style="15"/>
    <col min="6914" max="6914" width="48.25" style="15" customWidth="1"/>
    <col min="6915" max="6915" width="69.875" style="15" customWidth="1"/>
    <col min="6916" max="6917" width="10.875" style="15" customWidth="1"/>
    <col min="6918" max="6918" width="19.125" style="15" customWidth="1"/>
    <col min="6919" max="6919" width="21.375" style="15" customWidth="1"/>
    <col min="6920" max="7169" width="9.125" style="15"/>
    <col min="7170" max="7170" width="48.25" style="15" customWidth="1"/>
    <col min="7171" max="7171" width="69.875" style="15" customWidth="1"/>
    <col min="7172" max="7173" width="10.875" style="15" customWidth="1"/>
    <col min="7174" max="7174" width="19.125" style="15" customWidth="1"/>
    <col min="7175" max="7175" width="21.375" style="15" customWidth="1"/>
    <col min="7176" max="7425" width="9.125" style="15"/>
    <col min="7426" max="7426" width="48.25" style="15" customWidth="1"/>
    <col min="7427" max="7427" width="69.875" style="15" customWidth="1"/>
    <col min="7428" max="7429" width="10.875" style="15" customWidth="1"/>
    <col min="7430" max="7430" width="19.125" style="15" customWidth="1"/>
    <col min="7431" max="7431" width="21.375" style="15" customWidth="1"/>
    <col min="7432" max="7681" width="9.125" style="15"/>
    <col min="7682" max="7682" width="48.25" style="15" customWidth="1"/>
    <col min="7683" max="7683" width="69.875" style="15" customWidth="1"/>
    <col min="7684" max="7685" width="10.875" style="15" customWidth="1"/>
    <col min="7686" max="7686" width="19.125" style="15" customWidth="1"/>
    <col min="7687" max="7687" width="21.375" style="15" customWidth="1"/>
    <col min="7688" max="7937" width="9.125" style="15"/>
    <col min="7938" max="7938" width="48.25" style="15" customWidth="1"/>
    <col min="7939" max="7939" width="69.875" style="15" customWidth="1"/>
    <col min="7940" max="7941" width="10.875" style="15" customWidth="1"/>
    <col min="7942" max="7942" width="19.125" style="15" customWidth="1"/>
    <col min="7943" max="7943" width="21.375" style="15" customWidth="1"/>
    <col min="7944" max="8193" width="9.125" style="15"/>
    <col min="8194" max="8194" width="48.25" style="15" customWidth="1"/>
    <col min="8195" max="8195" width="69.875" style="15" customWidth="1"/>
    <col min="8196" max="8197" width="10.875" style="15" customWidth="1"/>
    <col min="8198" max="8198" width="19.125" style="15" customWidth="1"/>
    <col min="8199" max="8199" width="21.375" style="15" customWidth="1"/>
    <col min="8200" max="8449" width="9.125" style="15"/>
    <col min="8450" max="8450" width="48.25" style="15" customWidth="1"/>
    <col min="8451" max="8451" width="69.875" style="15" customWidth="1"/>
    <col min="8452" max="8453" width="10.875" style="15" customWidth="1"/>
    <col min="8454" max="8454" width="19.125" style="15" customWidth="1"/>
    <col min="8455" max="8455" width="21.375" style="15" customWidth="1"/>
    <col min="8456" max="8705" width="9.125" style="15"/>
    <col min="8706" max="8706" width="48.25" style="15" customWidth="1"/>
    <col min="8707" max="8707" width="69.875" style="15" customWidth="1"/>
    <col min="8708" max="8709" width="10.875" style="15" customWidth="1"/>
    <col min="8710" max="8710" width="19.125" style="15" customWidth="1"/>
    <col min="8711" max="8711" width="21.375" style="15" customWidth="1"/>
    <col min="8712" max="8961" width="9.125" style="15"/>
    <col min="8962" max="8962" width="48.25" style="15" customWidth="1"/>
    <col min="8963" max="8963" width="69.875" style="15" customWidth="1"/>
    <col min="8964" max="8965" width="10.875" style="15" customWidth="1"/>
    <col min="8966" max="8966" width="19.125" style="15" customWidth="1"/>
    <col min="8967" max="8967" width="21.375" style="15" customWidth="1"/>
    <col min="8968" max="9217" width="9.125" style="15"/>
    <col min="9218" max="9218" width="48.25" style="15" customWidth="1"/>
    <col min="9219" max="9219" width="69.875" style="15" customWidth="1"/>
    <col min="9220" max="9221" width="10.875" style="15" customWidth="1"/>
    <col min="9222" max="9222" width="19.125" style="15" customWidth="1"/>
    <col min="9223" max="9223" width="21.375" style="15" customWidth="1"/>
    <col min="9224" max="9473" width="9.125" style="15"/>
    <col min="9474" max="9474" width="48.25" style="15" customWidth="1"/>
    <col min="9475" max="9475" width="69.875" style="15" customWidth="1"/>
    <col min="9476" max="9477" width="10.875" style="15" customWidth="1"/>
    <col min="9478" max="9478" width="19.125" style="15" customWidth="1"/>
    <col min="9479" max="9479" width="21.375" style="15" customWidth="1"/>
    <col min="9480" max="9729" width="9.125" style="15"/>
    <col min="9730" max="9730" width="48.25" style="15" customWidth="1"/>
    <col min="9731" max="9731" width="69.875" style="15" customWidth="1"/>
    <col min="9732" max="9733" width="10.875" style="15" customWidth="1"/>
    <col min="9734" max="9734" width="19.125" style="15" customWidth="1"/>
    <col min="9735" max="9735" width="21.375" style="15" customWidth="1"/>
    <col min="9736" max="9985" width="9.125" style="15"/>
    <col min="9986" max="9986" width="48.25" style="15" customWidth="1"/>
    <col min="9987" max="9987" width="69.875" style="15" customWidth="1"/>
    <col min="9988" max="9989" width="10.875" style="15" customWidth="1"/>
    <col min="9990" max="9990" width="19.125" style="15" customWidth="1"/>
    <col min="9991" max="9991" width="21.375" style="15" customWidth="1"/>
    <col min="9992" max="10241" width="9.125" style="15"/>
    <col min="10242" max="10242" width="48.25" style="15" customWidth="1"/>
    <col min="10243" max="10243" width="69.875" style="15" customWidth="1"/>
    <col min="10244" max="10245" width="10.875" style="15" customWidth="1"/>
    <col min="10246" max="10246" width="19.125" style="15" customWidth="1"/>
    <col min="10247" max="10247" width="21.375" style="15" customWidth="1"/>
    <col min="10248" max="10497" width="9.125" style="15"/>
    <col min="10498" max="10498" width="48.25" style="15" customWidth="1"/>
    <col min="10499" max="10499" width="69.875" style="15" customWidth="1"/>
    <col min="10500" max="10501" width="10.875" style="15" customWidth="1"/>
    <col min="10502" max="10502" width="19.125" style="15" customWidth="1"/>
    <col min="10503" max="10503" width="21.375" style="15" customWidth="1"/>
    <col min="10504" max="10753" width="9.125" style="15"/>
    <col min="10754" max="10754" width="48.25" style="15" customWidth="1"/>
    <col min="10755" max="10755" width="69.875" style="15" customWidth="1"/>
    <col min="10756" max="10757" width="10.875" style="15" customWidth="1"/>
    <col min="10758" max="10758" width="19.125" style="15" customWidth="1"/>
    <col min="10759" max="10759" width="21.375" style="15" customWidth="1"/>
    <col min="10760" max="11009" width="9.125" style="15"/>
    <col min="11010" max="11010" width="48.25" style="15" customWidth="1"/>
    <col min="11011" max="11011" width="69.875" style="15" customWidth="1"/>
    <col min="11012" max="11013" width="10.875" style="15" customWidth="1"/>
    <col min="11014" max="11014" width="19.125" style="15" customWidth="1"/>
    <col min="11015" max="11015" width="21.375" style="15" customWidth="1"/>
    <col min="11016" max="11265" width="9.125" style="15"/>
    <col min="11266" max="11266" width="48.25" style="15" customWidth="1"/>
    <col min="11267" max="11267" width="69.875" style="15" customWidth="1"/>
    <col min="11268" max="11269" width="10.875" style="15" customWidth="1"/>
    <col min="11270" max="11270" width="19.125" style="15" customWidth="1"/>
    <col min="11271" max="11271" width="21.375" style="15" customWidth="1"/>
    <col min="11272" max="11521" width="9.125" style="15"/>
    <col min="11522" max="11522" width="48.25" style="15" customWidth="1"/>
    <col min="11523" max="11523" width="69.875" style="15" customWidth="1"/>
    <col min="11524" max="11525" width="10.875" style="15" customWidth="1"/>
    <col min="11526" max="11526" width="19.125" style="15" customWidth="1"/>
    <col min="11527" max="11527" width="21.375" style="15" customWidth="1"/>
    <col min="11528" max="11777" width="9.125" style="15"/>
    <col min="11778" max="11778" width="48.25" style="15" customWidth="1"/>
    <col min="11779" max="11779" width="69.875" style="15" customWidth="1"/>
    <col min="11780" max="11781" width="10.875" style="15" customWidth="1"/>
    <col min="11782" max="11782" width="19.125" style="15" customWidth="1"/>
    <col min="11783" max="11783" width="21.375" style="15" customWidth="1"/>
    <col min="11784" max="12033" width="9.125" style="15"/>
    <col min="12034" max="12034" width="48.25" style="15" customWidth="1"/>
    <col min="12035" max="12035" width="69.875" style="15" customWidth="1"/>
    <col min="12036" max="12037" width="10.875" style="15" customWidth="1"/>
    <col min="12038" max="12038" width="19.125" style="15" customWidth="1"/>
    <col min="12039" max="12039" width="21.375" style="15" customWidth="1"/>
    <col min="12040" max="12289" width="9.125" style="15"/>
    <col min="12290" max="12290" width="48.25" style="15" customWidth="1"/>
    <col min="12291" max="12291" width="69.875" style="15" customWidth="1"/>
    <col min="12292" max="12293" width="10.875" style="15" customWidth="1"/>
    <col min="12294" max="12294" width="19.125" style="15" customWidth="1"/>
    <col min="12295" max="12295" width="21.375" style="15" customWidth="1"/>
    <col min="12296" max="12545" width="9.125" style="15"/>
    <col min="12546" max="12546" width="48.25" style="15" customWidth="1"/>
    <col min="12547" max="12547" width="69.875" style="15" customWidth="1"/>
    <col min="12548" max="12549" width="10.875" style="15" customWidth="1"/>
    <col min="12550" max="12550" width="19.125" style="15" customWidth="1"/>
    <col min="12551" max="12551" width="21.375" style="15" customWidth="1"/>
    <col min="12552" max="12801" width="9.125" style="15"/>
    <col min="12802" max="12802" width="48.25" style="15" customWidth="1"/>
    <col min="12803" max="12803" width="69.875" style="15" customWidth="1"/>
    <col min="12804" max="12805" width="10.875" style="15" customWidth="1"/>
    <col min="12806" max="12806" width="19.125" style="15" customWidth="1"/>
    <col min="12807" max="12807" width="21.375" style="15" customWidth="1"/>
    <col min="12808" max="13057" width="9.125" style="15"/>
    <col min="13058" max="13058" width="48.25" style="15" customWidth="1"/>
    <col min="13059" max="13059" width="69.875" style="15" customWidth="1"/>
    <col min="13060" max="13061" width="10.875" style="15" customWidth="1"/>
    <col min="13062" max="13062" width="19.125" style="15" customWidth="1"/>
    <col min="13063" max="13063" width="21.375" style="15" customWidth="1"/>
    <col min="13064" max="13313" width="9.125" style="15"/>
    <col min="13314" max="13314" width="48.25" style="15" customWidth="1"/>
    <col min="13315" max="13315" width="69.875" style="15" customWidth="1"/>
    <col min="13316" max="13317" width="10.875" style="15" customWidth="1"/>
    <col min="13318" max="13318" width="19.125" style="15" customWidth="1"/>
    <col min="13319" max="13319" width="21.375" style="15" customWidth="1"/>
    <col min="13320" max="13569" width="9.125" style="15"/>
    <col min="13570" max="13570" width="48.25" style="15" customWidth="1"/>
    <col min="13571" max="13571" width="69.875" style="15" customWidth="1"/>
    <col min="13572" max="13573" width="10.875" style="15" customWidth="1"/>
    <col min="13574" max="13574" width="19.125" style="15" customWidth="1"/>
    <col min="13575" max="13575" width="21.375" style="15" customWidth="1"/>
    <col min="13576" max="13825" width="9.125" style="15"/>
    <col min="13826" max="13826" width="48.25" style="15" customWidth="1"/>
    <col min="13827" max="13827" width="69.875" style="15" customWidth="1"/>
    <col min="13828" max="13829" width="10.875" style="15" customWidth="1"/>
    <col min="13830" max="13830" width="19.125" style="15" customWidth="1"/>
    <col min="13831" max="13831" width="21.375" style="15" customWidth="1"/>
    <col min="13832" max="14081" width="9.125" style="15"/>
    <col min="14082" max="14082" width="48.25" style="15" customWidth="1"/>
    <col min="14083" max="14083" width="69.875" style="15" customWidth="1"/>
    <col min="14084" max="14085" width="10.875" style="15" customWidth="1"/>
    <col min="14086" max="14086" width="19.125" style="15" customWidth="1"/>
    <col min="14087" max="14087" width="21.375" style="15" customWidth="1"/>
    <col min="14088" max="14337" width="9.125" style="15"/>
    <col min="14338" max="14338" width="48.25" style="15" customWidth="1"/>
    <col min="14339" max="14339" width="69.875" style="15" customWidth="1"/>
    <col min="14340" max="14341" width="10.875" style="15" customWidth="1"/>
    <col min="14342" max="14342" width="19.125" style="15" customWidth="1"/>
    <col min="14343" max="14343" width="21.375" style="15" customWidth="1"/>
    <col min="14344" max="14593" width="9.125" style="15"/>
    <col min="14594" max="14594" width="48.25" style="15" customWidth="1"/>
    <col min="14595" max="14595" width="69.875" style="15" customWidth="1"/>
    <col min="14596" max="14597" width="10.875" style="15" customWidth="1"/>
    <col min="14598" max="14598" width="19.125" style="15" customWidth="1"/>
    <col min="14599" max="14599" width="21.375" style="15" customWidth="1"/>
    <col min="14600" max="14849" width="9.125" style="15"/>
    <col min="14850" max="14850" width="48.25" style="15" customWidth="1"/>
    <col min="14851" max="14851" width="69.875" style="15" customWidth="1"/>
    <col min="14852" max="14853" width="10.875" style="15" customWidth="1"/>
    <col min="14854" max="14854" width="19.125" style="15" customWidth="1"/>
    <col min="14855" max="14855" width="21.375" style="15" customWidth="1"/>
    <col min="14856" max="15105" width="9.125" style="15"/>
    <col min="15106" max="15106" width="48.25" style="15" customWidth="1"/>
    <col min="15107" max="15107" width="69.875" style="15" customWidth="1"/>
    <col min="15108" max="15109" width="10.875" style="15" customWidth="1"/>
    <col min="15110" max="15110" width="19.125" style="15" customWidth="1"/>
    <col min="15111" max="15111" width="21.375" style="15" customWidth="1"/>
    <col min="15112" max="15361" width="9.125" style="15"/>
    <col min="15362" max="15362" width="48.25" style="15" customWidth="1"/>
    <col min="15363" max="15363" width="69.875" style="15" customWidth="1"/>
    <col min="15364" max="15365" width="10.875" style="15" customWidth="1"/>
    <col min="15366" max="15366" width="19.125" style="15" customWidth="1"/>
    <col min="15367" max="15367" width="21.375" style="15" customWidth="1"/>
    <col min="15368" max="15617" width="9.125" style="15"/>
    <col min="15618" max="15618" width="48.25" style="15" customWidth="1"/>
    <col min="15619" max="15619" width="69.875" style="15" customWidth="1"/>
    <col min="15620" max="15621" width="10.875" style="15" customWidth="1"/>
    <col min="15622" max="15622" width="19.125" style="15" customWidth="1"/>
    <col min="15623" max="15623" width="21.375" style="15" customWidth="1"/>
    <col min="15624" max="15873" width="9.125" style="15"/>
    <col min="15874" max="15874" width="48.25" style="15" customWidth="1"/>
    <col min="15875" max="15875" width="69.875" style="15" customWidth="1"/>
    <col min="15876" max="15877" width="10.875" style="15" customWidth="1"/>
    <col min="15878" max="15878" width="19.125" style="15" customWidth="1"/>
    <col min="15879" max="15879" width="21.375" style="15" customWidth="1"/>
    <col min="15880" max="16129" width="9.125" style="15"/>
    <col min="16130" max="16130" width="48.25" style="15" customWidth="1"/>
    <col min="16131" max="16131" width="69.875" style="15" customWidth="1"/>
    <col min="16132" max="16133" width="10.875" style="15" customWidth="1"/>
    <col min="16134" max="16134" width="19.125" style="15" customWidth="1"/>
    <col min="16135" max="16135" width="21.375" style="15" customWidth="1"/>
    <col min="16136" max="16384" width="9.125" style="15"/>
  </cols>
  <sheetData>
    <row r="1" spans="2:10" ht="52.5" customHeight="1">
      <c r="G1" s="16" t="s">
        <v>55</v>
      </c>
    </row>
    <row r="2" spans="2:10" ht="15.75" customHeight="1">
      <c r="F2" s="129" t="s">
        <v>88</v>
      </c>
      <c r="G2" s="129"/>
    </row>
    <row r="3" spans="2:10" s="17" customFormat="1" ht="18.75">
      <c r="B3" s="130" t="s">
        <v>31</v>
      </c>
      <c r="C3" s="130"/>
      <c r="D3" s="130"/>
      <c r="E3" s="130"/>
      <c r="F3" s="130"/>
      <c r="G3" s="130"/>
    </row>
    <row r="4" spans="2:10" s="17" customFormat="1" ht="16.5">
      <c r="B4" s="131" t="s">
        <v>23</v>
      </c>
      <c r="C4" s="131"/>
      <c r="D4" s="131"/>
      <c r="E4" s="131"/>
      <c r="F4" s="131"/>
      <c r="G4" s="131"/>
    </row>
    <row r="5" spans="2:10" ht="63">
      <c r="B5" s="81" t="s">
        <v>33</v>
      </c>
      <c r="C5" s="81" t="s">
        <v>34</v>
      </c>
      <c r="D5" s="81" t="s">
        <v>35</v>
      </c>
      <c r="E5" s="81" t="s">
        <v>36</v>
      </c>
      <c r="F5" s="81" t="s">
        <v>37</v>
      </c>
      <c r="G5" s="81" t="s">
        <v>38</v>
      </c>
    </row>
    <row r="6" spans="2:10" s="19" customFormat="1">
      <c r="B6" s="12">
        <v>1</v>
      </c>
      <c r="C6" s="12">
        <v>2</v>
      </c>
      <c r="D6" s="12">
        <v>3</v>
      </c>
      <c r="E6" s="12">
        <v>4</v>
      </c>
      <c r="F6" s="12">
        <v>5</v>
      </c>
      <c r="G6" s="18">
        <v>6</v>
      </c>
    </row>
    <row r="7" spans="2:10" ht="15.75">
      <c r="B7" s="125" t="s">
        <v>82</v>
      </c>
      <c r="C7" s="125" t="s">
        <v>98</v>
      </c>
      <c r="D7" s="39">
        <v>2022</v>
      </c>
      <c r="E7" s="39" t="s">
        <v>87</v>
      </c>
      <c r="F7" s="82" t="s">
        <v>107</v>
      </c>
      <c r="G7" s="82" t="s">
        <v>90</v>
      </c>
      <c r="J7" s="15" t="s">
        <v>39</v>
      </c>
    </row>
    <row r="8" spans="2:10" ht="15.75">
      <c r="B8" s="125"/>
      <c r="C8" s="125"/>
      <c r="D8" s="41">
        <v>2023</v>
      </c>
      <c r="E8" s="41" t="s">
        <v>87</v>
      </c>
      <c r="F8" s="83" t="s">
        <v>107</v>
      </c>
      <c r="G8" s="83" t="s">
        <v>91</v>
      </c>
    </row>
    <row r="9" spans="2:10" ht="15.75">
      <c r="B9" s="125"/>
      <c r="C9" s="125"/>
      <c r="D9" s="43">
        <v>2024</v>
      </c>
      <c r="E9" s="43" t="s">
        <v>87</v>
      </c>
      <c r="F9" s="84" t="s">
        <v>107</v>
      </c>
      <c r="G9" s="84" t="s">
        <v>92</v>
      </c>
    </row>
    <row r="10" spans="2:10" ht="15.75">
      <c r="B10" s="125"/>
      <c r="C10" s="125" t="s">
        <v>99</v>
      </c>
      <c r="D10" s="39">
        <v>2022</v>
      </c>
      <c r="E10" s="39" t="s">
        <v>86</v>
      </c>
      <c r="F10" s="82" t="s">
        <v>108</v>
      </c>
      <c r="G10" s="82" t="s">
        <v>93</v>
      </c>
    </row>
    <row r="11" spans="2:10" ht="15.75">
      <c r="B11" s="125"/>
      <c r="C11" s="125"/>
      <c r="D11" s="41">
        <v>2023</v>
      </c>
      <c r="E11" s="41" t="s">
        <v>86</v>
      </c>
      <c r="F11" s="83" t="s">
        <v>108</v>
      </c>
      <c r="G11" s="83" t="s">
        <v>94</v>
      </c>
    </row>
    <row r="12" spans="2:10" ht="15.75">
      <c r="B12" s="125"/>
      <c r="C12" s="125"/>
      <c r="D12" s="43">
        <v>2024</v>
      </c>
      <c r="E12" s="43" t="s">
        <v>86</v>
      </c>
      <c r="F12" s="84" t="s">
        <v>108</v>
      </c>
      <c r="G12" s="84" t="s">
        <v>95</v>
      </c>
    </row>
    <row r="13" spans="2:10" ht="15.75">
      <c r="B13" s="126" t="s">
        <v>134</v>
      </c>
      <c r="C13" s="125" t="s">
        <v>100</v>
      </c>
      <c r="D13" s="39">
        <v>2022</v>
      </c>
      <c r="E13" s="39" t="s">
        <v>87</v>
      </c>
      <c r="F13" s="39">
        <v>24</v>
      </c>
      <c r="G13" s="91">
        <v>24</v>
      </c>
    </row>
    <row r="14" spans="2:10" ht="15.75">
      <c r="B14" s="127"/>
      <c r="C14" s="125"/>
      <c r="D14" s="41">
        <v>2023</v>
      </c>
      <c r="E14" s="41" t="s">
        <v>87</v>
      </c>
      <c r="F14" s="41">
        <v>24</v>
      </c>
      <c r="G14" s="89">
        <v>24</v>
      </c>
    </row>
    <row r="15" spans="2:10" ht="15.75">
      <c r="B15" s="127"/>
      <c r="C15" s="125"/>
      <c r="D15" s="43">
        <v>2024</v>
      </c>
      <c r="E15" s="43" t="s">
        <v>87</v>
      </c>
      <c r="F15" s="43">
        <v>24</v>
      </c>
      <c r="G15" s="92">
        <v>24</v>
      </c>
    </row>
    <row r="16" spans="2:10" ht="15.75">
      <c r="B16" s="127"/>
      <c r="C16" s="125" t="s">
        <v>101</v>
      </c>
      <c r="D16" s="39">
        <v>2022</v>
      </c>
      <c r="E16" s="39" t="s">
        <v>86</v>
      </c>
      <c r="F16" s="39">
        <v>620</v>
      </c>
      <c r="G16" s="91">
        <v>620</v>
      </c>
    </row>
    <row r="17" spans="2:7" ht="15.75">
      <c r="B17" s="127"/>
      <c r="C17" s="125"/>
      <c r="D17" s="41">
        <v>2023</v>
      </c>
      <c r="E17" s="41" t="s">
        <v>86</v>
      </c>
      <c r="F17" s="41">
        <v>620</v>
      </c>
      <c r="G17" s="89">
        <v>620</v>
      </c>
    </row>
    <row r="18" spans="2:7" ht="15.75">
      <c r="B18" s="127"/>
      <c r="C18" s="125"/>
      <c r="D18" s="43">
        <v>2024</v>
      </c>
      <c r="E18" s="43" t="s">
        <v>86</v>
      </c>
      <c r="F18" s="43">
        <v>620</v>
      </c>
      <c r="G18" s="92">
        <v>620</v>
      </c>
    </row>
    <row r="19" spans="2:7" ht="15.75">
      <c r="B19" s="127"/>
      <c r="C19" s="126" t="s">
        <v>126</v>
      </c>
      <c r="D19" s="39">
        <v>2022</v>
      </c>
      <c r="E19" s="39" t="s">
        <v>87</v>
      </c>
      <c r="F19" s="97">
        <v>42</v>
      </c>
      <c r="G19" s="88">
        <v>31</v>
      </c>
    </row>
    <row r="20" spans="2:7" ht="15.75">
      <c r="B20" s="127"/>
      <c r="C20" s="127"/>
      <c r="D20" s="41">
        <v>2023</v>
      </c>
      <c r="E20" s="41" t="s">
        <v>87</v>
      </c>
      <c r="F20" s="41">
        <v>42</v>
      </c>
      <c r="G20" s="89">
        <v>31</v>
      </c>
    </row>
    <row r="21" spans="2:7" ht="15.75">
      <c r="B21" s="128"/>
      <c r="C21" s="128"/>
      <c r="D21" s="43">
        <v>2024</v>
      </c>
      <c r="E21" s="43" t="s">
        <v>87</v>
      </c>
      <c r="F21" s="98">
        <v>42</v>
      </c>
      <c r="G21" s="99">
        <v>31</v>
      </c>
    </row>
    <row r="22" spans="2:7" ht="17.25" customHeight="1">
      <c r="B22" s="126" t="s">
        <v>83</v>
      </c>
      <c r="C22" s="125" t="s">
        <v>125</v>
      </c>
      <c r="D22" s="39">
        <v>2022</v>
      </c>
      <c r="E22" s="39" t="s">
        <v>87</v>
      </c>
      <c r="F22" s="91">
        <v>2</v>
      </c>
      <c r="G22" s="91">
        <v>2</v>
      </c>
    </row>
    <row r="23" spans="2:7" ht="18.75" customHeight="1">
      <c r="B23" s="127"/>
      <c r="C23" s="125"/>
      <c r="D23" s="41">
        <v>2023</v>
      </c>
      <c r="E23" s="41" t="s">
        <v>87</v>
      </c>
      <c r="F23" s="89">
        <v>2</v>
      </c>
      <c r="G23" s="89">
        <v>2</v>
      </c>
    </row>
    <row r="24" spans="2:7" ht="18.75" customHeight="1">
      <c r="B24" s="127"/>
      <c r="C24" s="125"/>
      <c r="D24" s="43">
        <v>2024</v>
      </c>
      <c r="E24" s="43" t="s">
        <v>87</v>
      </c>
      <c r="F24" s="92">
        <v>2</v>
      </c>
      <c r="G24" s="92">
        <v>2</v>
      </c>
    </row>
    <row r="25" spans="2:7" ht="19.5" customHeight="1">
      <c r="B25" s="127"/>
      <c r="C25" s="125" t="s">
        <v>127</v>
      </c>
      <c r="D25" s="39">
        <v>2022</v>
      </c>
      <c r="E25" s="39" t="s">
        <v>85</v>
      </c>
      <c r="F25" s="93">
        <v>2.9000000000000001E-2</v>
      </c>
      <c r="G25" s="93">
        <v>3.2000000000000001E-2</v>
      </c>
    </row>
    <row r="26" spans="2:7" ht="15.75" customHeight="1">
      <c r="B26" s="127"/>
      <c r="C26" s="125"/>
      <c r="D26" s="41">
        <v>2023</v>
      </c>
      <c r="E26" s="41" t="s">
        <v>85</v>
      </c>
      <c r="F26" s="94">
        <v>2.9000000000000001E-2</v>
      </c>
      <c r="G26" s="94">
        <v>3.2000000000000001E-2</v>
      </c>
    </row>
    <row r="27" spans="2:7" ht="15.75" customHeight="1">
      <c r="B27" s="128"/>
      <c r="C27" s="125"/>
      <c r="D27" s="43">
        <v>2024</v>
      </c>
      <c r="E27" s="43" t="s">
        <v>85</v>
      </c>
      <c r="F27" s="95">
        <v>2.9000000000000001E-2</v>
      </c>
      <c r="G27" s="95">
        <v>3.2000000000000001E-2</v>
      </c>
    </row>
    <row r="28" spans="2:7" ht="15.75" customHeight="1">
      <c r="B28" s="126" t="s">
        <v>105</v>
      </c>
      <c r="C28" s="125" t="s">
        <v>128</v>
      </c>
      <c r="D28" s="39">
        <v>2022</v>
      </c>
      <c r="E28" s="39" t="s">
        <v>87</v>
      </c>
      <c r="F28" s="85">
        <v>2</v>
      </c>
      <c r="G28" s="91">
        <v>2</v>
      </c>
    </row>
    <row r="29" spans="2:7" ht="15.75">
      <c r="B29" s="127"/>
      <c r="C29" s="125"/>
      <c r="D29" s="41">
        <v>2023</v>
      </c>
      <c r="E29" s="41" t="s">
        <v>87</v>
      </c>
      <c r="F29" s="86">
        <v>2</v>
      </c>
      <c r="G29" s="89">
        <v>2</v>
      </c>
    </row>
    <row r="30" spans="2:7" ht="15.75">
      <c r="B30" s="127"/>
      <c r="C30" s="125"/>
      <c r="D30" s="43">
        <v>2024</v>
      </c>
      <c r="E30" s="43" t="s">
        <v>87</v>
      </c>
      <c r="F30" s="87">
        <v>2</v>
      </c>
      <c r="G30" s="92">
        <v>2</v>
      </c>
    </row>
    <row r="31" spans="2:7" ht="24.75" customHeight="1">
      <c r="B31" s="125" t="s">
        <v>84</v>
      </c>
      <c r="C31" s="125" t="s">
        <v>129</v>
      </c>
      <c r="D31" s="39">
        <v>2022</v>
      </c>
      <c r="E31" s="39" t="s">
        <v>85</v>
      </c>
      <c r="F31" s="88">
        <v>82.2</v>
      </c>
      <c r="G31" s="88">
        <v>82.2</v>
      </c>
    </row>
    <row r="32" spans="2:7" ht="24.75" customHeight="1">
      <c r="B32" s="125"/>
      <c r="C32" s="125"/>
      <c r="D32" s="41">
        <v>2023</v>
      </c>
      <c r="E32" s="41" t="s">
        <v>85</v>
      </c>
      <c r="F32" s="89">
        <v>82.2</v>
      </c>
      <c r="G32" s="89">
        <v>82.2</v>
      </c>
    </row>
    <row r="33" spans="2:7" ht="29.25" customHeight="1">
      <c r="B33" s="125"/>
      <c r="C33" s="125"/>
      <c r="D33" s="43">
        <v>2024</v>
      </c>
      <c r="E33" s="43" t="s">
        <v>85</v>
      </c>
      <c r="F33" s="90">
        <v>82.2</v>
      </c>
      <c r="G33" s="90">
        <v>82.2</v>
      </c>
    </row>
    <row r="34" spans="2:7" ht="15.75">
      <c r="B34" s="125" t="s">
        <v>111</v>
      </c>
      <c r="C34" s="125" t="s">
        <v>130</v>
      </c>
      <c r="D34" s="39">
        <v>2022</v>
      </c>
      <c r="E34" s="39" t="s">
        <v>86</v>
      </c>
      <c r="F34" s="91">
        <v>4760</v>
      </c>
      <c r="G34" s="91">
        <v>2510</v>
      </c>
    </row>
    <row r="35" spans="2:7" ht="15.75">
      <c r="B35" s="125"/>
      <c r="C35" s="125"/>
      <c r="D35" s="41">
        <v>2023</v>
      </c>
      <c r="E35" s="41" t="s">
        <v>86</v>
      </c>
      <c r="F35" s="89">
        <v>4760</v>
      </c>
      <c r="G35" s="89">
        <v>2160</v>
      </c>
    </row>
    <row r="36" spans="2:7" ht="15.75">
      <c r="B36" s="125"/>
      <c r="C36" s="125"/>
      <c r="D36" s="43">
        <v>2024</v>
      </c>
      <c r="E36" s="43" t="s">
        <v>86</v>
      </c>
      <c r="F36" s="92">
        <v>4760</v>
      </c>
      <c r="G36" s="92">
        <v>1825</v>
      </c>
    </row>
    <row r="37" spans="2:7" ht="15.75">
      <c r="B37" s="125"/>
      <c r="C37" s="125" t="s">
        <v>131</v>
      </c>
      <c r="D37" s="39">
        <v>2022</v>
      </c>
      <c r="E37" s="39" t="s">
        <v>87</v>
      </c>
      <c r="F37" s="91">
        <v>10</v>
      </c>
      <c r="G37" s="91">
        <v>11</v>
      </c>
    </row>
    <row r="38" spans="2:7" ht="15.75">
      <c r="B38" s="125"/>
      <c r="C38" s="125"/>
      <c r="D38" s="41">
        <v>2023</v>
      </c>
      <c r="E38" s="41" t="s">
        <v>87</v>
      </c>
      <c r="F38" s="89">
        <v>10</v>
      </c>
      <c r="G38" s="89">
        <v>10</v>
      </c>
    </row>
    <row r="39" spans="2:7" ht="15.75" customHeight="1">
      <c r="B39" s="125"/>
      <c r="C39" s="125"/>
      <c r="D39" s="43">
        <v>2024</v>
      </c>
      <c r="E39" s="43" t="s">
        <v>87</v>
      </c>
      <c r="F39" s="92">
        <v>10</v>
      </c>
      <c r="G39" s="92">
        <v>10</v>
      </c>
    </row>
    <row r="40" spans="2:7" ht="23.25" customHeight="1">
      <c r="B40" s="125" t="s">
        <v>112</v>
      </c>
      <c r="C40" s="125" t="s">
        <v>132</v>
      </c>
      <c r="D40" s="39">
        <v>2022</v>
      </c>
      <c r="E40" s="39" t="s">
        <v>86</v>
      </c>
      <c r="F40" s="91">
        <v>265</v>
      </c>
      <c r="G40" s="91">
        <v>273</v>
      </c>
    </row>
    <row r="41" spans="2:7" ht="23.25" customHeight="1">
      <c r="B41" s="125"/>
      <c r="C41" s="125"/>
      <c r="D41" s="41">
        <v>2023</v>
      </c>
      <c r="E41" s="41" t="s">
        <v>86</v>
      </c>
      <c r="F41" s="89">
        <v>265</v>
      </c>
      <c r="G41" s="89">
        <v>273</v>
      </c>
    </row>
    <row r="42" spans="2:7" ht="24" customHeight="1">
      <c r="B42" s="125"/>
      <c r="C42" s="125"/>
      <c r="D42" s="43">
        <v>2024</v>
      </c>
      <c r="E42" s="43" t="s">
        <v>86</v>
      </c>
      <c r="F42" s="92">
        <v>265</v>
      </c>
      <c r="G42" s="92">
        <v>273</v>
      </c>
    </row>
    <row r="43" spans="2:7" ht="22.5" customHeight="1">
      <c r="B43" s="125" t="s">
        <v>113</v>
      </c>
      <c r="C43" s="125" t="s">
        <v>133</v>
      </c>
      <c r="D43" s="39">
        <v>2022</v>
      </c>
      <c r="E43" s="39" t="s">
        <v>87</v>
      </c>
      <c r="F43" s="91">
        <v>0</v>
      </c>
      <c r="G43" s="91">
        <v>2</v>
      </c>
    </row>
    <row r="44" spans="2:7" ht="23.25" customHeight="1">
      <c r="B44" s="125"/>
      <c r="C44" s="125"/>
      <c r="D44" s="41">
        <v>2023</v>
      </c>
      <c r="E44" s="41" t="s">
        <v>87</v>
      </c>
      <c r="F44" s="89">
        <v>0</v>
      </c>
      <c r="G44" s="89">
        <v>0</v>
      </c>
    </row>
    <row r="45" spans="2:7" ht="24" customHeight="1">
      <c r="B45" s="125"/>
      <c r="C45" s="125"/>
      <c r="D45" s="43">
        <v>2024</v>
      </c>
      <c r="E45" s="43" t="s">
        <v>87</v>
      </c>
      <c r="F45" s="92">
        <v>0</v>
      </c>
      <c r="G45" s="92">
        <v>0</v>
      </c>
    </row>
    <row r="53" spans="2:3">
      <c r="B53" s="15"/>
      <c r="C53" s="15"/>
    </row>
    <row r="54" spans="2:3">
      <c r="B54" s="15"/>
      <c r="C54" s="15"/>
    </row>
    <row r="55" spans="2:3">
      <c r="B55" s="15"/>
      <c r="C55" s="15"/>
    </row>
    <row r="56" spans="2:3">
      <c r="B56" s="15"/>
      <c r="C56" s="15"/>
    </row>
    <row r="57" spans="2:3">
      <c r="B57" s="15"/>
      <c r="C57" s="15"/>
    </row>
    <row r="58" spans="2:3">
      <c r="B58" s="15"/>
      <c r="C58" s="15"/>
    </row>
    <row r="59" spans="2:3">
      <c r="B59" s="15"/>
      <c r="C59" s="15"/>
    </row>
    <row r="60" spans="2:3">
      <c r="B60" s="15"/>
      <c r="C60" s="15"/>
    </row>
    <row r="61" spans="2:3">
      <c r="B61" s="15"/>
      <c r="C61" s="15"/>
    </row>
    <row r="62" spans="2:3">
      <c r="B62" s="15"/>
      <c r="C62" s="15"/>
    </row>
    <row r="63" spans="2:3">
      <c r="B63" s="15"/>
      <c r="C63" s="15"/>
    </row>
  </sheetData>
  <mergeCells count="24">
    <mergeCell ref="B13:B21"/>
    <mergeCell ref="C19:C21"/>
    <mergeCell ref="F2:G2"/>
    <mergeCell ref="C43:C45"/>
    <mergeCell ref="C13:C15"/>
    <mergeCell ref="C16:C18"/>
    <mergeCell ref="B40:B42"/>
    <mergeCell ref="B43:B45"/>
    <mergeCell ref="B28:B30"/>
    <mergeCell ref="C25:C27"/>
    <mergeCell ref="B3:G3"/>
    <mergeCell ref="B4:G4"/>
    <mergeCell ref="B7:B12"/>
    <mergeCell ref="C7:C9"/>
    <mergeCell ref="C10:C12"/>
    <mergeCell ref="C40:C42"/>
    <mergeCell ref="C37:C39"/>
    <mergeCell ref="B31:B33"/>
    <mergeCell ref="B34:B39"/>
    <mergeCell ref="B22:B27"/>
    <mergeCell ref="C22:C24"/>
    <mergeCell ref="C28:C30"/>
    <mergeCell ref="C31:C33"/>
    <mergeCell ref="C34:C36"/>
  </mergeCells>
  <printOptions horizontalCentered="1"/>
  <pageMargins left="0" right="0" top="0" bottom="0" header="0" footer="0"/>
  <pageSetup paperSize="9" scale="63" fitToHeight="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135"/>
  <sheetViews>
    <sheetView topLeftCell="A32" zoomScale="96" zoomScaleNormal="96" workbookViewId="0">
      <selection activeCell="B32" sqref="B32:B35"/>
    </sheetView>
  </sheetViews>
  <sheetFormatPr defaultRowHeight="18.75"/>
  <cols>
    <col min="1" max="1" width="2.625" style="24" customWidth="1"/>
    <col min="2" max="2" width="47.375" style="20" customWidth="1"/>
    <col min="3" max="3" width="25.375" style="21" customWidth="1"/>
    <col min="4" max="4" width="14.75" style="22" customWidth="1"/>
    <col min="5" max="5" width="14.75" style="23" customWidth="1"/>
    <col min="6" max="10" width="14.75" style="24" customWidth="1"/>
    <col min="11" max="257" width="9.125" style="24"/>
    <col min="258" max="258" width="40.25" style="24" customWidth="1"/>
    <col min="259" max="259" width="25.375" style="24" customWidth="1"/>
    <col min="260" max="266" width="14.75" style="24" customWidth="1"/>
    <col min="267" max="513" width="9.125" style="24"/>
    <col min="514" max="514" width="40.25" style="24" customWidth="1"/>
    <col min="515" max="515" width="25.375" style="24" customWidth="1"/>
    <col min="516" max="522" width="14.75" style="24" customWidth="1"/>
    <col min="523" max="769" width="9.125" style="24"/>
    <col min="770" max="770" width="40.25" style="24" customWidth="1"/>
    <col min="771" max="771" width="25.375" style="24" customWidth="1"/>
    <col min="772" max="778" width="14.75" style="24" customWidth="1"/>
    <col min="779" max="1025" width="9.125" style="24"/>
    <col min="1026" max="1026" width="40.25" style="24" customWidth="1"/>
    <col min="1027" max="1027" width="25.375" style="24" customWidth="1"/>
    <col min="1028" max="1034" width="14.75" style="24" customWidth="1"/>
    <col min="1035" max="1281" width="9.125" style="24"/>
    <col min="1282" max="1282" width="40.25" style="24" customWidth="1"/>
    <col min="1283" max="1283" width="25.375" style="24" customWidth="1"/>
    <col min="1284" max="1290" width="14.75" style="24" customWidth="1"/>
    <col min="1291" max="1537" width="9.125" style="24"/>
    <col min="1538" max="1538" width="40.25" style="24" customWidth="1"/>
    <col min="1539" max="1539" width="25.375" style="24" customWidth="1"/>
    <col min="1540" max="1546" width="14.75" style="24" customWidth="1"/>
    <col min="1547" max="1793" width="9.125" style="24"/>
    <col min="1794" max="1794" width="40.25" style="24" customWidth="1"/>
    <col min="1795" max="1795" width="25.375" style="24" customWidth="1"/>
    <col min="1796" max="1802" width="14.75" style="24" customWidth="1"/>
    <col min="1803" max="2049" width="9.125" style="24"/>
    <col min="2050" max="2050" width="40.25" style="24" customWidth="1"/>
    <col min="2051" max="2051" width="25.375" style="24" customWidth="1"/>
    <col min="2052" max="2058" width="14.75" style="24" customWidth="1"/>
    <col min="2059" max="2305" width="9.125" style="24"/>
    <col min="2306" max="2306" width="40.25" style="24" customWidth="1"/>
    <col min="2307" max="2307" width="25.375" style="24" customWidth="1"/>
    <col min="2308" max="2314" width="14.75" style="24" customWidth="1"/>
    <col min="2315" max="2561" width="9.125" style="24"/>
    <col min="2562" max="2562" width="40.25" style="24" customWidth="1"/>
    <col min="2563" max="2563" width="25.375" style="24" customWidth="1"/>
    <col min="2564" max="2570" width="14.75" style="24" customWidth="1"/>
    <col min="2571" max="2817" width="9.125" style="24"/>
    <col min="2818" max="2818" width="40.25" style="24" customWidth="1"/>
    <col min="2819" max="2819" width="25.375" style="24" customWidth="1"/>
    <col min="2820" max="2826" width="14.75" style="24" customWidth="1"/>
    <col min="2827" max="3073" width="9.125" style="24"/>
    <col min="3074" max="3074" width="40.25" style="24" customWidth="1"/>
    <col min="3075" max="3075" width="25.375" style="24" customWidth="1"/>
    <col min="3076" max="3082" width="14.75" style="24" customWidth="1"/>
    <col min="3083" max="3329" width="9.125" style="24"/>
    <col min="3330" max="3330" width="40.25" style="24" customWidth="1"/>
    <col min="3331" max="3331" width="25.375" style="24" customWidth="1"/>
    <col min="3332" max="3338" width="14.75" style="24" customWidth="1"/>
    <col min="3339" max="3585" width="9.125" style="24"/>
    <col min="3586" max="3586" width="40.25" style="24" customWidth="1"/>
    <col min="3587" max="3587" width="25.375" style="24" customWidth="1"/>
    <col min="3588" max="3594" width="14.75" style="24" customWidth="1"/>
    <col min="3595" max="3841" width="9.125" style="24"/>
    <col min="3842" max="3842" width="40.25" style="24" customWidth="1"/>
    <col min="3843" max="3843" width="25.375" style="24" customWidth="1"/>
    <col min="3844" max="3850" width="14.75" style="24" customWidth="1"/>
    <col min="3851" max="4097" width="9.125" style="24"/>
    <col min="4098" max="4098" width="40.25" style="24" customWidth="1"/>
    <col min="4099" max="4099" width="25.375" style="24" customWidth="1"/>
    <col min="4100" max="4106" width="14.75" style="24" customWidth="1"/>
    <col min="4107" max="4353" width="9.125" style="24"/>
    <col min="4354" max="4354" width="40.25" style="24" customWidth="1"/>
    <col min="4355" max="4355" width="25.375" style="24" customWidth="1"/>
    <col min="4356" max="4362" width="14.75" style="24" customWidth="1"/>
    <col min="4363" max="4609" width="9.125" style="24"/>
    <col min="4610" max="4610" width="40.25" style="24" customWidth="1"/>
    <col min="4611" max="4611" width="25.375" style="24" customWidth="1"/>
    <col min="4612" max="4618" width="14.75" style="24" customWidth="1"/>
    <col min="4619" max="4865" width="9.125" style="24"/>
    <col min="4866" max="4866" width="40.25" style="24" customWidth="1"/>
    <col min="4867" max="4867" width="25.375" style="24" customWidth="1"/>
    <col min="4868" max="4874" width="14.75" style="24" customWidth="1"/>
    <col min="4875" max="5121" width="9.125" style="24"/>
    <col min="5122" max="5122" width="40.25" style="24" customWidth="1"/>
    <col min="5123" max="5123" width="25.375" style="24" customWidth="1"/>
    <col min="5124" max="5130" width="14.75" style="24" customWidth="1"/>
    <col min="5131" max="5377" width="9.125" style="24"/>
    <col min="5378" max="5378" width="40.25" style="24" customWidth="1"/>
    <col min="5379" max="5379" width="25.375" style="24" customWidth="1"/>
    <col min="5380" max="5386" width="14.75" style="24" customWidth="1"/>
    <col min="5387" max="5633" width="9.125" style="24"/>
    <col min="5634" max="5634" width="40.25" style="24" customWidth="1"/>
    <col min="5635" max="5635" width="25.375" style="24" customWidth="1"/>
    <col min="5636" max="5642" width="14.75" style="24" customWidth="1"/>
    <col min="5643" max="5889" width="9.125" style="24"/>
    <col min="5890" max="5890" width="40.25" style="24" customWidth="1"/>
    <col min="5891" max="5891" width="25.375" style="24" customWidth="1"/>
    <col min="5892" max="5898" width="14.75" style="24" customWidth="1"/>
    <col min="5899" max="6145" width="9.125" style="24"/>
    <col min="6146" max="6146" width="40.25" style="24" customWidth="1"/>
    <col min="6147" max="6147" width="25.375" style="24" customWidth="1"/>
    <col min="6148" max="6154" width="14.75" style="24" customWidth="1"/>
    <col min="6155" max="6401" width="9.125" style="24"/>
    <col min="6402" max="6402" width="40.25" style="24" customWidth="1"/>
    <col min="6403" max="6403" width="25.375" style="24" customWidth="1"/>
    <col min="6404" max="6410" width="14.75" style="24" customWidth="1"/>
    <col min="6411" max="6657" width="9.125" style="24"/>
    <col min="6658" max="6658" width="40.25" style="24" customWidth="1"/>
    <col min="6659" max="6659" width="25.375" style="24" customWidth="1"/>
    <col min="6660" max="6666" width="14.75" style="24" customWidth="1"/>
    <col min="6667" max="6913" width="9.125" style="24"/>
    <col min="6914" max="6914" width="40.25" style="24" customWidth="1"/>
    <col min="6915" max="6915" width="25.375" style="24" customWidth="1"/>
    <col min="6916" max="6922" width="14.75" style="24" customWidth="1"/>
    <col min="6923" max="7169" width="9.125" style="24"/>
    <col min="7170" max="7170" width="40.25" style="24" customWidth="1"/>
    <col min="7171" max="7171" width="25.375" style="24" customWidth="1"/>
    <col min="7172" max="7178" width="14.75" style="24" customWidth="1"/>
    <col min="7179" max="7425" width="9.125" style="24"/>
    <col min="7426" max="7426" width="40.25" style="24" customWidth="1"/>
    <col min="7427" max="7427" width="25.375" style="24" customWidth="1"/>
    <col min="7428" max="7434" width="14.75" style="24" customWidth="1"/>
    <col min="7435" max="7681" width="9.125" style="24"/>
    <col min="7682" max="7682" width="40.25" style="24" customWidth="1"/>
    <col min="7683" max="7683" width="25.375" style="24" customWidth="1"/>
    <col min="7684" max="7690" width="14.75" style="24" customWidth="1"/>
    <col min="7691" max="7937" width="9.125" style="24"/>
    <col min="7938" max="7938" width="40.25" style="24" customWidth="1"/>
    <col min="7939" max="7939" width="25.375" style="24" customWidth="1"/>
    <col min="7940" max="7946" width="14.75" style="24" customWidth="1"/>
    <col min="7947" max="8193" width="9.125" style="24"/>
    <col min="8194" max="8194" width="40.25" style="24" customWidth="1"/>
    <col min="8195" max="8195" width="25.375" style="24" customWidth="1"/>
    <col min="8196" max="8202" width="14.75" style="24" customWidth="1"/>
    <col min="8203" max="8449" width="9.125" style="24"/>
    <col min="8450" max="8450" width="40.25" style="24" customWidth="1"/>
    <col min="8451" max="8451" width="25.375" style="24" customWidth="1"/>
    <col min="8452" max="8458" width="14.75" style="24" customWidth="1"/>
    <col min="8459" max="8705" width="9.125" style="24"/>
    <col min="8706" max="8706" width="40.25" style="24" customWidth="1"/>
    <col min="8707" max="8707" width="25.375" style="24" customWidth="1"/>
    <col min="8708" max="8714" width="14.75" style="24" customWidth="1"/>
    <col min="8715" max="8961" width="9.125" style="24"/>
    <col min="8962" max="8962" width="40.25" style="24" customWidth="1"/>
    <col min="8963" max="8963" width="25.375" style="24" customWidth="1"/>
    <col min="8964" max="8970" width="14.75" style="24" customWidth="1"/>
    <col min="8971" max="9217" width="9.125" style="24"/>
    <col min="9218" max="9218" width="40.25" style="24" customWidth="1"/>
    <col min="9219" max="9219" width="25.375" style="24" customWidth="1"/>
    <col min="9220" max="9226" width="14.75" style="24" customWidth="1"/>
    <col min="9227" max="9473" width="9.125" style="24"/>
    <col min="9474" max="9474" width="40.25" style="24" customWidth="1"/>
    <col min="9475" max="9475" width="25.375" style="24" customWidth="1"/>
    <col min="9476" max="9482" width="14.75" style="24" customWidth="1"/>
    <col min="9483" max="9729" width="9.125" style="24"/>
    <col min="9730" max="9730" width="40.25" style="24" customWidth="1"/>
    <col min="9731" max="9731" width="25.375" style="24" customWidth="1"/>
    <col min="9732" max="9738" width="14.75" style="24" customWidth="1"/>
    <col min="9739" max="9985" width="9.125" style="24"/>
    <col min="9986" max="9986" width="40.25" style="24" customWidth="1"/>
    <col min="9987" max="9987" width="25.375" style="24" customWidth="1"/>
    <col min="9988" max="9994" width="14.75" style="24" customWidth="1"/>
    <col min="9995" max="10241" width="9.125" style="24"/>
    <col min="10242" max="10242" width="40.25" style="24" customWidth="1"/>
    <col min="10243" max="10243" width="25.375" style="24" customWidth="1"/>
    <col min="10244" max="10250" width="14.75" style="24" customWidth="1"/>
    <col min="10251" max="10497" width="9.125" style="24"/>
    <col min="10498" max="10498" width="40.25" style="24" customWidth="1"/>
    <col min="10499" max="10499" width="25.375" style="24" customWidth="1"/>
    <col min="10500" max="10506" width="14.75" style="24" customWidth="1"/>
    <col min="10507" max="10753" width="9.125" style="24"/>
    <col min="10754" max="10754" width="40.25" style="24" customWidth="1"/>
    <col min="10755" max="10755" width="25.375" style="24" customWidth="1"/>
    <col min="10756" max="10762" width="14.75" style="24" customWidth="1"/>
    <col min="10763" max="11009" width="9.125" style="24"/>
    <col min="11010" max="11010" width="40.25" style="24" customWidth="1"/>
    <col min="11011" max="11011" width="25.375" style="24" customWidth="1"/>
    <col min="11012" max="11018" width="14.75" style="24" customWidth="1"/>
    <col min="11019" max="11265" width="9.125" style="24"/>
    <col min="11266" max="11266" width="40.25" style="24" customWidth="1"/>
    <col min="11267" max="11267" width="25.375" style="24" customWidth="1"/>
    <col min="11268" max="11274" width="14.75" style="24" customWidth="1"/>
    <col min="11275" max="11521" width="9.125" style="24"/>
    <col min="11522" max="11522" width="40.25" style="24" customWidth="1"/>
    <col min="11523" max="11523" width="25.375" style="24" customWidth="1"/>
    <col min="11524" max="11530" width="14.75" style="24" customWidth="1"/>
    <col min="11531" max="11777" width="9.125" style="24"/>
    <col min="11778" max="11778" width="40.25" style="24" customWidth="1"/>
    <col min="11779" max="11779" width="25.375" style="24" customWidth="1"/>
    <col min="11780" max="11786" width="14.75" style="24" customWidth="1"/>
    <col min="11787" max="12033" width="9.125" style="24"/>
    <col min="12034" max="12034" width="40.25" style="24" customWidth="1"/>
    <col min="12035" max="12035" width="25.375" style="24" customWidth="1"/>
    <col min="12036" max="12042" width="14.75" style="24" customWidth="1"/>
    <col min="12043" max="12289" width="9.125" style="24"/>
    <col min="12290" max="12290" width="40.25" style="24" customWidth="1"/>
    <col min="12291" max="12291" width="25.375" style="24" customWidth="1"/>
    <col min="12292" max="12298" width="14.75" style="24" customWidth="1"/>
    <col min="12299" max="12545" width="9.125" style="24"/>
    <col min="12546" max="12546" width="40.25" style="24" customWidth="1"/>
    <col min="12547" max="12547" width="25.375" style="24" customWidth="1"/>
    <col min="12548" max="12554" width="14.75" style="24" customWidth="1"/>
    <col min="12555" max="12801" width="9.125" style="24"/>
    <col min="12802" max="12802" width="40.25" style="24" customWidth="1"/>
    <col min="12803" max="12803" width="25.375" style="24" customWidth="1"/>
    <col min="12804" max="12810" width="14.75" style="24" customWidth="1"/>
    <col min="12811" max="13057" width="9.125" style="24"/>
    <col min="13058" max="13058" width="40.25" style="24" customWidth="1"/>
    <col min="13059" max="13059" width="25.375" style="24" customWidth="1"/>
    <col min="13060" max="13066" width="14.75" style="24" customWidth="1"/>
    <col min="13067" max="13313" width="9.125" style="24"/>
    <col min="13314" max="13314" width="40.25" style="24" customWidth="1"/>
    <col min="13315" max="13315" width="25.375" style="24" customWidth="1"/>
    <col min="13316" max="13322" width="14.75" style="24" customWidth="1"/>
    <col min="13323" max="13569" width="9.125" style="24"/>
    <col min="13570" max="13570" width="40.25" style="24" customWidth="1"/>
    <col min="13571" max="13571" width="25.375" style="24" customWidth="1"/>
    <col min="13572" max="13578" width="14.75" style="24" customWidth="1"/>
    <col min="13579" max="13825" width="9.125" style="24"/>
    <col min="13826" max="13826" width="40.25" style="24" customWidth="1"/>
    <col min="13827" max="13827" width="25.375" style="24" customWidth="1"/>
    <col min="13828" max="13834" width="14.75" style="24" customWidth="1"/>
    <col min="13835" max="14081" width="9.125" style="24"/>
    <col min="14082" max="14082" width="40.25" style="24" customWidth="1"/>
    <col min="14083" max="14083" width="25.375" style="24" customWidth="1"/>
    <col min="14084" max="14090" width="14.75" style="24" customWidth="1"/>
    <col min="14091" max="14337" width="9.125" style="24"/>
    <col min="14338" max="14338" width="40.25" style="24" customWidth="1"/>
    <col min="14339" max="14339" width="25.375" style="24" customWidth="1"/>
    <col min="14340" max="14346" width="14.75" style="24" customWidth="1"/>
    <col min="14347" max="14593" width="9.125" style="24"/>
    <col min="14594" max="14594" width="40.25" style="24" customWidth="1"/>
    <col min="14595" max="14595" width="25.375" style="24" customWidth="1"/>
    <col min="14596" max="14602" width="14.75" style="24" customWidth="1"/>
    <col min="14603" max="14849" width="9.125" style="24"/>
    <col min="14850" max="14850" width="40.25" style="24" customWidth="1"/>
    <col min="14851" max="14851" width="25.375" style="24" customWidth="1"/>
    <col min="14852" max="14858" width="14.75" style="24" customWidth="1"/>
    <col min="14859" max="15105" width="9.125" style="24"/>
    <col min="15106" max="15106" width="40.25" style="24" customWidth="1"/>
    <col min="15107" max="15107" width="25.375" style="24" customWidth="1"/>
    <col min="15108" max="15114" width="14.75" style="24" customWidth="1"/>
    <col min="15115" max="15361" width="9.125" style="24"/>
    <col min="15362" max="15362" width="40.25" style="24" customWidth="1"/>
    <col min="15363" max="15363" width="25.375" style="24" customWidth="1"/>
    <col min="15364" max="15370" width="14.75" style="24" customWidth="1"/>
    <col min="15371" max="15617" width="9.125" style="24"/>
    <col min="15618" max="15618" width="40.25" style="24" customWidth="1"/>
    <col min="15619" max="15619" width="25.375" style="24" customWidth="1"/>
    <col min="15620" max="15626" width="14.75" style="24" customWidth="1"/>
    <col min="15627" max="15873" width="9.125" style="24"/>
    <col min="15874" max="15874" width="40.25" style="24" customWidth="1"/>
    <col min="15875" max="15875" width="25.375" style="24" customWidth="1"/>
    <col min="15876" max="15882" width="14.75" style="24" customWidth="1"/>
    <col min="15883" max="16129" width="9.125" style="24"/>
    <col min="16130" max="16130" width="40.25" style="24" customWidth="1"/>
    <col min="16131" max="16131" width="25.375" style="24" customWidth="1"/>
    <col min="16132" max="16138" width="14.75" style="24" customWidth="1"/>
    <col min="16139" max="16384" width="9.125" style="24"/>
  </cols>
  <sheetData>
    <row r="1" spans="2:11" ht="44.25" customHeight="1">
      <c r="I1" s="129" t="s">
        <v>89</v>
      </c>
      <c r="J1" s="129"/>
    </row>
    <row r="2" spans="2:11">
      <c r="I2" s="148" t="s">
        <v>88</v>
      </c>
      <c r="J2" s="148"/>
    </row>
    <row r="3" spans="2:11" s="26" customFormat="1">
      <c r="B3" s="130" t="s">
        <v>123</v>
      </c>
      <c r="C3" s="130"/>
      <c r="D3" s="130"/>
      <c r="E3" s="130"/>
      <c r="F3" s="130"/>
      <c r="G3" s="130"/>
      <c r="H3" s="130"/>
      <c r="I3" s="130"/>
      <c r="J3" s="130"/>
      <c r="K3" s="25"/>
    </row>
    <row r="4" spans="2:11">
      <c r="B4" s="147" t="s">
        <v>23</v>
      </c>
      <c r="C4" s="147"/>
      <c r="D4" s="147"/>
      <c r="E4" s="147"/>
      <c r="F4" s="147"/>
      <c r="G4" s="147"/>
      <c r="H4" s="147"/>
      <c r="I4" s="147"/>
      <c r="J4" s="147"/>
      <c r="K4" s="27"/>
    </row>
    <row r="5" spans="2:11" ht="19.5" thickBot="1">
      <c r="C5" s="28"/>
      <c r="D5" s="28"/>
      <c r="E5" s="29"/>
      <c r="F5" s="28"/>
      <c r="G5" s="28"/>
      <c r="H5" s="28"/>
      <c r="I5" s="28"/>
      <c r="J5" s="28" t="s">
        <v>32</v>
      </c>
    </row>
    <row r="6" spans="2:11" ht="18.75" customHeight="1">
      <c r="B6" s="143" t="s">
        <v>40</v>
      </c>
      <c r="C6" s="145" t="s">
        <v>41</v>
      </c>
      <c r="D6" s="145" t="s">
        <v>42</v>
      </c>
      <c r="E6" s="145" t="s">
        <v>43</v>
      </c>
      <c r="F6" s="145"/>
      <c r="G6" s="145"/>
      <c r="H6" s="145"/>
      <c r="I6" s="145"/>
      <c r="J6" s="146"/>
    </row>
    <row r="7" spans="2:11" ht="63">
      <c r="B7" s="144"/>
      <c r="C7" s="135"/>
      <c r="D7" s="135"/>
      <c r="E7" s="31" t="s">
        <v>44</v>
      </c>
      <c r="F7" s="30" t="s">
        <v>45</v>
      </c>
      <c r="G7" s="30" t="s">
        <v>46</v>
      </c>
      <c r="H7" s="30" t="s">
        <v>47</v>
      </c>
      <c r="I7" s="30" t="s">
        <v>48</v>
      </c>
      <c r="J7" s="56" t="s">
        <v>49</v>
      </c>
    </row>
    <row r="8" spans="2:11">
      <c r="B8" s="57">
        <v>1</v>
      </c>
      <c r="C8" s="30">
        <v>2</v>
      </c>
      <c r="D8" s="30">
        <v>3</v>
      </c>
      <c r="E8" s="32">
        <v>4</v>
      </c>
      <c r="F8" s="33">
        <v>5</v>
      </c>
      <c r="G8" s="33">
        <v>6</v>
      </c>
      <c r="H8" s="33">
        <v>7</v>
      </c>
      <c r="I8" s="33">
        <v>8</v>
      </c>
      <c r="J8" s="58">
        <v>9</v>
      </c>
    </row>
    <row r="9" spans="2:11">
      <c r="B9" s="136" t="s">
        <v>56</v>
      </c>
      <c r="C9" s="135" t="s">
        <v>109</v>
      </c>
      <c r="D9" s="39">
        <v>2022</v>
      </c>
      <c r="E9" s="53">
        <f>SUM(F9:J9)</f>
        <v>121325.70000000001</v>
      </c>
      <c r="F9" s="53">
        <f>F14+F19</f>
        <v>0</v>
      </c>
      <c r="G9" s="40">
        <f t="shared" ref="G9:J9" si="0">G14+G19</f>
        <v>16359.300000000001</v>
      </c>
      <c r="H9" s="40">
        <f t="shared" si="0"/>
        <v>6316.2</v>
      </c>
      <c r="I9" s="40">
        <f t="shared" si="0"/>
        <v>98650.200000000012</v>
      </c>
      <c r="J9" s="59">
        <f t="shared" si="0"/>
        <v>0</v>
      </c>
    </row>
    <row r="10" spans="2:11">
      <c r="B10" s="136"/>
      <c r="C10" s="135"/>
      <c r="D10" s="41">
        <v>2023</v>
      </c>
      <c r="E10" s="42">
        <f t="shared" ref="E10:E11" si="1">SUM(F10:J10)</f>
        <v>75504.400000000009</v>
      </c>
      <c r="F10" s="42">
        <f>F15+F20</f>
        <v>0</v>
      </c>
      <c r="G10" s="42">
        <f t="shared" ref="G10:J10" si="2">G15+G20</f>
        <v>586.1</v>
      </c>
      <c r="H10" s="42">
        <f t="shared" si="2"/>
        <v>443.5</v>
      </c>
      <c r="I10" s="42">
        <f t="shared" si="2"/>
        <v>74474.8</v>
      </c>
      <c r="J10" s="60">
        <f t="shared" si="2"/>
        <v>0</v>
      </c>
    </row>
    <row r="11" spans="2:11">
      <c r="B11" s="136"/>
      <c r="C11" s="135"/>
      <c r="D11" s="43">
        <v>2024</v>
      </c>
      <c r="E11" s="54">
        <f t="shared" si="1"/>
        <v>70920.400000000009</v>
      </c>
      <c r="F11" s="42">
        <f>F16+F21</f>
        <v>0</v>
      </c>
      <c r="G11" s="42">
        <f t="shared" ref="G11:J11" si="3">G16+G21</f>
        <v>586.1</v>
      </c>
      <c r="H11" s="42">
        <f t="shared" si="3"/>
        <v>443.5</v>
      </c>
      <c r="I11" s="42">
        <f t="shared" si="3"/>
        <v>69890.8</v>
      </c>
      <c r="J11" s="61">
        <f t="shared" si="3"/>
        <v>0</v>
      </c>
    </row>
    <row r="12" spans="2:11">
      <c r="B12" s="136"/>
      <c r="C12" s="135"/>
      <c r="D12" s="32" t="s">
        <v>50</v>
      </c>
      <c r="E12" s="34">
        <f>SUM(E9:E11)</f>
        <v>267750.50000000006</v>
      </c>
      <c r="F12" s="34">
        <f>SUM(F9:F11)</f>
        <v>0</v>
      </c>
      <c r="G12" s="34">
        <f>SUM(G9:G11)</f>
        <v>17531.5</v>
      </c>
      <c r="H12" s="34">
        <f t="shared" ref="H12:J12" si="4">SUM(H9:H11)</f>
        <v>7203.2</v>
      </c>
      <c r="I12" s="34">
        <f t="shared" si="4"/>
        <v>243015.8</v>
      </c>
      <c r="J12" s="62">
        <f t="shared" si="4"/>
        <v>0</v>
      </c>
    </row>
    <row r="13" spans="2:11">
      <c r="B13" s="63" t="s">
        <v>51</v>
      </c>
      <c r="C13" s="35"/>
      <c r="D13" s="36"/>
      <c r="E13" s="37"/>
      <c r="F13" s="37"/>
      <c r="G13" s="37"/>
      <c r="H13" s="37"/>
      <c r="I13" s="37"/>
      <c r="J13" s="64"/>
    </row>
    <row r="14" spans="2:11">
      <c r="B14" s="136" t="s">
        <v>52</v>
      </c>
      <c r="C14" s="135" t="s">
        <v>109</v>
      </c>
      <c r="D14" s="39">
        <v>2022</v>
      </c>
      <c r="E14" s="53">
        <f>SUM(F14:J14)</f>
        <v>0</v>
      </c>
      <c r="F14" s="45"/>
      <c r="G14" s="45"/>
      <c r="H14" s="45"/>
      <c r="I14" s="45"/>
      <c r="J14" s="65"/>
    </row>
    <row r="15" spans="2:11">
      <c r="B15" s="136"/>
      <c r="C15" s="135"/>
      <c r="D15" s="41">
        <v>2023</v>
      </c>
      <c r="E15" s="42">
        <f>SUM(F15:J15)</f>
        <v>0</v>
      </c>
      <c r="F15" s="47"/>
      <c r="G15" s="47"/>
      <c r="H15" s="47"/>
      <c r="I15" s="47"/>
      <c r="J15" s="66"/>
    </row>
    <row r="16" spans="2:11">
      <c r="B16" s="136"/>
      <c r="C16" s="135"/>
      <c r="D16" s="43">
        <v>2024</v>
      </c>
      <c r="E16" s="54">
        <f t="shared" ref="E16" si="5">SUM(F16:J16)</f>
        <v>0</v>
      </c>
      <c r="F16" s="49"/>
      <c r="G16" s="49"/>
      <c r="H16" s="49"/>
      <c r="I16" s="49"/>
      <c r="J16" s="67"/>
    </row>
    <row r="17" spans="2:10">
      <c r="B17" s="136"/>
      <c r="C17" s="135"/>
      <c r="D17" s="32" t="s">
        <v>50</v>
      </c>
      <c r="E17" s="34">
        <f>SUM(E14:E16)</f>
        <v>0</v>
      </c>
      <c r="F17" s="34">
        <f>SUM(F14:F16)</f>
        <v>0</v>
      </c>
      <c r="G17" s="34">
        <f>SUM(G14:G16)</f>
        <v>0</v>
      </c>
      <c r="H17" s="34">
        <f t="shared" ref="H17" si="6">SUM(H14:H16)</f>
        <v>0</v>
      </c>
      <c r="I17" s="34">
        <f t="shared" ref="I17" si="7">SUM(I14:I16)</f>
        <v>0</v>
      </c>
      <c r="J17" s="62">
        <f t="shared" ref="J17" si="8">SUM(J14:J16)</f>
        <v>0</v>
      </c>
    </row>
    <row r="18" spans="2:10">
      <c r="B18" s="63" t="s">
        <v>53</v>
      </c>
      <c r="C18" s="35"/>
      <c r="D18" s="36"/>
      <c r="E18" s="37"/>
      <c r="F18" s="37"/>
      <c r="G18" s="37"/>
      <c r="H18" s="37"/>
      <c r="I18" s="37"/>
      <c r="J18" s="64"/>
    </row>
    <row r="19" spans="2:10">
      <c r="B19" s="136" t="s">
        <v>54</v>
      </c>
      <c r="C19" s="135" t="s">
        <v>109</v>
      </c>
      <c r="D19" s="39">
        <v>2022</v>
      </c>
      <c r="E19" s="53">
        <f>SUM(F19:J19)</f>
        <v>121325.70000000001</v>
      </c>
      <c r="F19" s="44">
        <f>F24+F53+F94+F103+F112</f>
        <v>0</v>
      </c>
      <c r="G19" s="44">
        <f t="shared" ref="G19:J19" si="9">G24+G53+G94+G103+G112</f>
        <v>16359.300000000001</v>
      </c>
      <c r="H19" s="44">
        <f t="shared" si="9"/>
        <v>6316.2</v>
      </c>
      <c r="I19" s="44">
        <f t="shared" si="9"/>
        <v>98650.200000000012</v>
      </c>
      <c r="J19" s="68">
        <f t="shared" si="9"/>
        <v>0</v>
      </c>
    </row>
    <row r="20" spans="2:10">
      <c r="B20" s="136"/>
      <c r="C20" s="135"/>
      <c r="D20" s="41">
        <v>2023</v>
      </c>
      <c r="E20" s="42">
        <f>SUM(F20:J20)</f>
        <v>75504.400000000009</v>
      </c>
      <c r="F20" s="46">
        <f t="shared" ref="F20:J20" si="10">F25+F54+F95+F104+F113</f>
        <v>0</v>
      </c>
      <c r="G20" s="46">
        <f t="shared" si="10"/>
        <v>586.1</v>
      </c>
      <c r="H20" s="46">
        <f t="shared" si="10"/>
        <v>443.5</v>
      </c>
      <c r="I20" s="46">
        <f t="shared" si="10"/>
        <v>74474.8</v>
      </c>
      <c r="J20" s="69">
        <f t="shared" si="10"/>
        <v>0</v>
      </c>
    </row>
    <row r="21" spans="2:10">
      <c r="B21" s="136"/>
      <c r="C21" s="135"/>
      <c r="D21" s="43">
        <v>2024</v>
      </c>
      <c r="E21" s="54">
        <f t="shared" ref="E21" si="11">SUM(F21:J21)</f>
        <v>70920.400000000009</v>
      </c>
      <c r="F21" s="48">
        <f t="shared" ref="F21:I21" si="12">F26+F55+F96+F105+F114</f>
        <v>0</v>
      </c>
      <c r="G21" s="48">
        <f t="shared" si="12"/>
        <v>586.1</v>
      </c>
      <c r="H21" s="48">
        <f t="shared" si="12"/>
        <v>443.5</v>
      </c>
      <c r="I21" s="48">
        <f t="shared" si="12"/>
        <v>69890.8</v>
      </c>
      <c r="J21" s="70">
        <f>J26+J55+J96+J105+J114</f>
        <v>0</v>
      </c>
    </row>
    <row r="22" spans="2:10">
      <c r="B22" s="136"/>
      <c r="C22" s="135"/>
      <c r="D22" s="32" t="s">
        <v>50</v>
      </c>
      <c r="E22" s="34">
        <f>SUM(E19:E21)</f>
        <v>267750.50000000006</v>
      </c>
      <c r="F22" s="34">
        <f>SUM(F19:F21)</f>
        <v>0</v>
      </c>
      <c r="G22" s="34">
        <f>SUM(G19:G21)</f>
        <v>17531.5</v>
      </c>
      <c r="H22" s="34">
        <f t="shared" ref="H22" si="13">SUM(H19:H21)</f>
        <v>7203.2</v>
      </c>
      <c r="I22" s="34">
        <f t="shared" ref="I22" si="14">SUM(I19:I21)</f>
        <v>243015.8</v>
      </c>
      <c r="J22" s="62">
        <f t="shared" ref="J22" si="15">SUM(J19:J21)</f>
        <v>0</v>
      </c>
    </row>
    <row r="23" spans="2:10">
      <c r="B23" s="140" t="s">
        <v>57</v>
      </c>
      <c r="C23" s="141"/>
      <c r="D23" s="141"/>
      <c r="E23" s="141"/>
      <c r="F23" s="141"/>
      <c r="G23" s="141"/>
      <c r="H23" s="141"/>
      <c r="I23" s="141"/>
      <c r="J23" s="142"/>
    </row>
    <row r="24" spans="2:10">
      <c r="B24" s="136" t="s">
        <v>50</v>
      </c>
      <c r="C24" s="135" t="s">
        <v>59</v>
      </c>
      <c r="D24" s="39">
        <v>2022</v>
      </c>
      <c r="E24" s="53">
        <f>SUM(F24:J24)</f>
        <v>25851.9</v>
      </c>
      <c r="F24" s="55">
        <f>F28+F32+F36+F40+F44+F48</f>
        <v>0</v>
      </c>
      <c r="G24" s="50">
        <f t="shared" ref="G24:J24" si="16">G28+G32+G36+G40+G44+G48</f>
        <v>5525.3</v>
      </c>
      <c r="H24" s="50">
        <f t="shared" si="16"/>
        <v>843.9</v>
      </c>
      <c r="I24" s="50">
        <f t="shared" si="16"/>
        <v>19482.7</v>
      </c>
      <c r="J24" s="71">
        <f t="shared" si="16"/>
        <v>0</v>
      </c>
    </row>
    <row r="25" spans="2:10">
      <c r="B25" s="136"/>
      <c r="C25" s="135"/>
      <c r="D25" s="41">
        <v>2023</v>
      </c>
      <c r="E25" s="42">
        <f>SUM(F25:J25)</f>
        <v>15456.5</v>
      </c>
      <c r="F25" s="51">
        <f>F29+F33+F37+F41+F45+F49</f>
        <v>0</v>
      </c>
      <c r="G25" s="51">
        <f t="shared" ref="G25:J25" si="17">G29+G33+G37+G41+G45+G49</f>
        <v>350.5</v>
      </c>
      <c r="H25" s="51">
        <f t="shared" si="17"/>
        <v>0</v>
      </c>
      <c r="I25" s="51">
        <f t="shared" si="17"/>
        <v>15106</v>
      </c>
      <c r="J25" s="72">
        <f t="shared" si="17"/>
        <v>0</v>
      </c>
    </row>
    <row r="26" spans="2:10">
      <c r="B26" s="136"/>
      <c r="C26" s="135"/>
      <c r="D26" s="43">
        <v>2024</v>
      </c>
      <c r="E26" s="54">
        <f t="shared" ref="E26" si="18">SUM(F26:J26)</f>
        <v>15456.5</v>
      </c>
      <c r="F26" s="51">
        <f>F30+F34+F38+F42+F46+F50</f>
        <v>0</v>
      </c>
      <c r="G26" s="51">
        <f t="shared" ref="G26:J26" si="19">G30+G34+G38+G42+G46+G50</f>
        <v>350.5</v>
      </c>
      <c r="H26" s="51">
        <f t="shared" si="19"/>
        <v>0</v>
      </c>
      <c r="I26" s="51">
        <f>I30+I34+I38+I42+I46+I50</f>
        <v>15106</v>
      </c>
      <c r="J26" s="72">
        <f t="shared" si="19"/>
        <v>0</v>
      </c>
    </row>
    <row r="27" spans="2:10">
      <c r="B27" s="136"/>
      <c r="C27" s="135"/>
      <c r="D27" s="32" t="s">
        <v>50</v>
      </c>
      <c r="E27" s="38">
        <f>SUM(E24:E26)</f>
        <v>56764.9</v>
      </c>
      <c r="F27" s="38">
        <f t="shared" ref="F27:J27" si="20">SUM(F24:F26)</f>
        <v>0</v>
      </c>
      <c r="G27" s="38">
        <f t="shared" si="20"/>
        <v>6226.3</v>
      </c>
      <c r="H27" s="38">
        <f t="shared" si="20"/>
        <v>843.9</v>
      </c>
      <c r="I27" s="38">
        <f t="shared" si="20"/>
        <v>49694.7</v>
      </c>
      <c r="J27" s="73">
        <f t="shared" si="20"/>
        <v>0</v>
      </c>
    </row>
    <row r="28" spans="2:10">
      <c r="B28" s="132" t="s">
        <v>58</v>
      </c>
      <c r="C28" s="135" t="s">
        <v>59</v>
      </c>
      <c r="D28" s="39">
        <v>2022</v>
      </c>
      <c r="E28" s="53">
        <f>SUM(F28:J28)</f>
        <v>13522.8</v>
      </c>
      <c r="F28" s="50"/>
      <c r="G28" s="50"/>
      <c r="H28" s="50"/>
      <c r="I28" s="50">
        <v>13522.8</v>
      </c>
      <c r="J28" s="71"/>
    </row>
    <row r="29" spans="2:10">
      <c r="B29" s="133"/>
      <c r="C29" s="135"/>
      <c r="D29" s="41">
        <v>2023</v>
      </c>
      <c r="E29" s="42">
        <f>SUM(F29:J29)</f>
        <v>15024.2</v>
      </c>
      <c r="F29" s="51"/>
      <c r="G29" s="51"/>
      <c r="H29" s="51"/>
      <c r="I29" s="51">
        <v>15024.2</v>
      </c>
      <c r="J29" s="72"/>
    </row>
    <row r="30" spans="2:10">
      <c r="B30" s="133"/>
      <c r="C30" s="135"/>
      <c r="D30" s="43">
        <v>2024</v>
      </c>
      <c r="E30" s="54">
        <f t="shared" ref="E30" si="21">SUM(F30:J30)</f>
        <v>15024.2</v>
      </c>
      <c r="F30" s="52"/>
      <c r="G30" s="52"/>
      <c r="H30" s="52"/>
      <c r="I30" s="52">
        <v>15024.2</v>
      </c>
      <c r="J30" s="74"/>
    </row>
    <row r="31" spans="2:10">
      <c r="B31" s="134"/>
      <c r="C31" s="135"/>
      <c r="D31" s="32" t="s">
        <v>50</v>
      </c>
      <c r="E31" s="38">
        <f>SUM(E28:E30)</f>
        <v>43571.199999999997</v>
      </c>
      <c r="F31" s="38">
        <f t="shared" ref="F31:J31" si="22">SUM(F28:F30)</f>
        <v>0</v>
      </c>
      <c r="G31" s="38">
        <f t="shared" si="22"/>
        <v>0</v>
      </c>
      <c r="H31" s="38">
        <f t="shared" si="22"/>
        <v>0</v>
      </c>
      <c r="I31" s="38">
        <f t="shared" si="22"/>
        <v>43571.199999999997</v>
      </c>
      <c r="J31" s="73">
        <f t="shared" si="22"/>
        <v>0</v>
      </c>
    </row>
    <row r="32" spans="2:10" ht="23.25" customHeight="1">
      <c r="B32" s="132" t="s">
        <v>39</v>
      </c>
      <c r="C32" s="135" t="s">
        <v>59</v>
      </c>
      <c r="D32" s="39">
        <v>2022</v>
      </c>
      <c r="E32" s="53">
        <f>SUM(F32:J32)</f>
        <v>843.9</v>
      </c>
      <c r="F32" s="44"/>
      <c r="G32" s="44"/>
      <c r="H32" s="44">
        <v>843.9</v>
      </c>
      <c r="I32" s="44"/>
      <c r="J32" s="68"/>
    </row>
    <row r="33" spans="2:10" ht="22.5" customHeight="1">
      <c r="B33" s="133"/>
      <c r="C33" s="135"/>
      <c r="D33" s="41">
        <v>2023</v>
      </c>
      <c r="E33" s="42">
        <f>SUM(F33:J33)</f>
        <v>0</v>
      </c>
      <c r="F33" s="46"/>
      <c r="G33" s="46"/>
      <c r="H33" s="46"/>
      <c r="I33" s="46"/>
      <c r="J33" s="69"/>
    </row>
    <row r="34" spans="2:10" ht="24" customHeight="1">
      <c r="B34" s="133"/>
      <c r="C34" s="135"/>
      <c r="D34" s="43">
        <v>2024</v>
      </c>
      <c r="E34" s="54">
        <f t="shared" ref="E34" si="23">SUM(F34:J34)</f>
        <v>0</v>
      </c>
      <c r="F34" s="48"/>
      <c r="G34" s="48"/>
      <c r="H34" s="48"/>
      <c r="I34" s="48"/>
      <c r="J34" s="70"/>
    </row>
    <row r="35" spans="2:10" ht="46.5" customHeight="1">
      <c r="B35" s="134"/>
      <c r="C35" s="135"/>
      <c r="D35" s="32" t="s">
        <v>50</v>
      </c>
      <c r="E35" s="38">
        <f>SUM(E32:E34)</f>
        <v>843.9</v>
      </c>
      <c r="F35" s="38">
        <f t="shared" ref="F35" si="24">SUM(F32:F34)</f>
        <v>0</v>
      </c>
      <c r="G35" s="38">
        <f t="shared" ref="G35" si="25">SUM(G32:G34)</f>
        <v>0</v>
      </c>
      <c r="H35" s="38">
        <f t="shared" ref="H35" si="26">SUM(H32:H34)</f>
        <v>843.9</v>
      </c>
      <c r="I35" s="38">
        <f t="shared" ref="I35" si="27">SUM(I32:I34)</f>
        <v>0</v>
      </c>
      <c r="J35" s="73">
        <f t="shared" ref="J35" si="28">SUM(J32:J34)</f>
        <v>0</v>
      </c>
    </row>
    <row r="36" spans="2:10">
      <c r="B36" s="132" t="s">
        <v>60</v>
      </c>
      <c r="C36" s="135" t="s">
        <v>59</v>
      </c>
      <c r="D36" s="39">
        <v>2022</v>
      </c>
      <c r="E36" s="53">
        <f>SUM(F36:J36)</f>
        <v>826.4</v>
      </c>
      <c r="F36" s="50"/>
      <c r="G36" s="50"/>
      <c r="H36" s="50"/>
      <c r="I36" s="50">
        <v>826.4</v>
      </c>
      <c r="J36" s="71"/>
    </row>
    <row r="37" spans="2:10">
      <c r="B37" s="133"/>
      <c r="C37" s="135"/>
      <c r="D37" s="41">
        <v>2023</v>
      </c>
      <c r="E37" s="42">
        <f>SUM(F37:J37)</f>
        <v>55.4</v>
      </c>
      <c r="F37" s="51"/>
      <c r="G37" s="51"/>
      <c r="H37" s="51"/>
      <c r="I37" s="51">
        <v>55.4</v>
      </c>
      <c r="J37" s="72"/>
    </row>
    <row r="38" spans="2:10">
      <c r="B38" s="133"/>
      <c r="C38" s="135"/>
      <c r="D38" s="43">
        <v>2024</v>
      </c>
      <c r="E38" s="54">
        <f t="shared" ref="E38" si="29">SUM(F38:J38)</f>
        <v>55.4</v>
      </c>
      <c r="F38" s="52"/>
      <c r="G38" s="52"/>
      <c r="H38" s="52"/>
      <c r="I38" s="52">
        <v>55.4</v>
      </c>
      <c r="J38" s="74"/>
    </row>
    <row r="39" spans="2:10">
      <c r="B39" s="134"/>
      <c r="C39" s="135"/>
      <c r="D39" s="32" t="s">
        <v>50</v>
      </c>
      <c r="E39" s="38">
        <f>SUM(E36:E38)</f>
        <v>937.19999999999993</v>
      </c>
      <c r="F39" s="38">
        <f t="shared" ref="F39" si="30">SUM(F36:F38)</f>
        <v>0</v>
      </c>
      <c r="G39" s="38">
        <f t="shared" ref="G39" si="31">SUM(G36:G38)</f>
        <v>0</v>
      </c>
      <c r="H39" s="38">
        <f t="shared" ref="H39" si="32">SUM(H36:H38)</f>
        <v>0</v>
      </c>
      <c r="I39" s="38">
        <f t="shared" ref="I39" si="33">SUM(I36:I38)</f>
        <v>937.19999999999993</v>
      </c>
      <c r="J39" s="73">
        <f t="shared" ref="J39" si="34">SUM(J36:J38)</f>
        <v>0</v>
      </c>
    </row>
    <row r="40" spans="2:10" ht="29.25" customHeight="1">
      <c r="B40" s="132" t="s">
        <v>61</v>
      </c>
      <c r="C40" s="135" t="s">
        <v>59</v>
      </c>
      <c r="D40" s="39">
        <v>2022</v>
      </c>
      <c r="E40" s="53">
        <f>SUM(F40:J40)</f>
        <v>10203.200000000001</v>
      </c>
      <c r="F40" s="50"/>
      <c r="G40" s="50">
        <v>5101.6000000000004</v>
      </c>
      <c r="H40" s="50"/>
      <c r="I40" s="50">
        <v>5101.6000000000004</v>
      </c>
      <c r="J40" s="71"/>
    </row>
    <row r="41" spans="2:10" ht="27" customHeight="1">
      <c r="B41" s="133"/>
      <c r="C41" s="135"/>
      <c r="D41" s="41">
        <v>2023</v>
      </c>
      <c r="E41" s="42">
        <f>SUM(F41:J41)</f>
        <v>0</v>
      </c>
      <c r="F41" s="51"/>
      <c r="G41" s="51"/>
      <c r="H41" s="51"/>
      <c r="I41" s="51"/>
      <c r="J41" s="72"/>
    </row>
    <row r="42" spans="2:10" ht="24" customHeight="1">
      <c r="B42" s="133"/>
      <c r="C42" s="135"/>
      <c r="D42" s="43">
        <v>2024</v>
      </c>
      <c r="E42" s="54">
        <f t="shared" ref="E42" si="35">SUM(F42:J42)</f>
        <v>0</v>
      </c>
      <c r="F42" s="52"/>
      <c r="G42" s="52"/>
      <c r="H42" s="52"/>
      <c r="I42" s="52"/>
      <c r="J42" s="74"/>
    </row>
    <row r="43" spans="2:10" ht="27.75" customHeight="1">
      <c r="B43" s="134"/>
      <c r="C43" s="135"/>
      <c r="D43" s="32" t="s">
        <v>50</v>
      </c>
      <c r="E43" s="38">
        <f>SUM(E40:E42)</f>
        <v>10203.200000000001</v>
      </c>
      <c r="F43" s="38">
        <f t="shared" ref="F43" si="36">SUM(F40:F42)</f>
        <v>0</v>
      </c>
      <c r="G43" s="38">
        <f t="shared" ref="G43" si="37">SUM(G40:G42)</f>
        <v>5101.6000000000004</v>
      </c>
      <c r="H43" s="38">
        <f t="shared" ref="H43" si="38">SUM(H40:H42)</f>
        <v>0</v>
      </c>
      <c r="I43" s="38">
        <f t="shared" ref="I43" si="39">SUM(I40:I42)</f>
        <v>5101.6000000000004</v>
      </c>
      <c r="J43" s="73">
        <f t="shared" ref="J43" si="40">SUM(J40:J42)</f>
        <v>0</v>
      </c>
    </row>
    <row r="44" spans="2:10">
      <c r="B44" s="132" t="s">
        <v>62</v>
      </c>
      <c r="C44" s="135" t="s">
        <v>59</v>
      </c>
      <c r="D44" s="39">
        <v>2022</v>
      </c>
      <c r="E44" s="53">
        <f>SUM(F44:J44)</f>
        <v>78.7</v>
      </c>
      <c r="F44" s="50"/>
      <c r="G44" s="50">
        <v>73.2</v>
      </c>
      <c r="H44" s="50"/>
      <c r="I44" s="50">
        <v>5.5</v>
      </c>
      <c r="J44" s="71"/>
    </row>
    <row r="45" spans="2:10">
      <c r="B45" s="133"/>
      <c r="C45" s="135"/>
      <c r="D45" s="41">
        <v>2023</v>
      </c>
      <c r="E45" s="42">
        <f>SUM(F45:J45)</f>
        <v>0</v>
      </c>
      <c r="F45" s="51"/>
      <c r="G45" s="51"/>
      <c r="H45" s="51"/>
      <c r="I45" s="51"/>
      <c r="J45" s="72"/>
    </row>
    <row r="46" spans="2:10">
      <c r="B46" s="133"/>
      <c r="C46" s="135"/>
      <c r="D46" s="43">
        <v>2024</v>
      </c>
      <c r="E46" s="54">
        <f t="shared" ref="E46" si="41">SUM(F46:J46)</f>
        <v>0</v>
      </c>
      <c r="F46" s="52"/>
      <c r="G46" s="52"/>
      <c r="H46" s="52"/>
      <c r="I46" s="52"/>
      <c r="J46" s="74"/>
    </row>
    <row r="47" spans="2:10">
      <c r="B47" s="134"/>
      <c r="C47" s="135"/>
      <c r="D47" s="32" t="s">
        <v>50</v>
      </c>
      <c r="E47" s="38">
        <f>SUM(E44:E46)</f>
        <v>78.7</v>
      </c>
      <c r="F47" s="38">
        <f t="shared" ref="F47" si="42">SUM(F44:F46)</f>
        <v>0</v>
      </c>
      <c r="G47" s="38">
        <f t="shared" ref="G47" si="43">SUM(G44:G46)</f>
        <v>73.2</v>
      </c>
      <c r="H47" s="38">
        <f t="shared" ref="H47" si="44">SUM(H44:H46)</f>
        <v>0</v>
      </c>
      <c r="I47" s="38">
        <f t="shared" ref="I47" si="45">SUM(I44:I46)</f>
        <v>5.5</v>
      </c>
      <c r="J47" s="73">
        <f t="shared" ref="J47" si="46">SUM(J44:J46)</f>
        <v>0</v>
      </c>
    </row>
    <row r="48" spans="2:10">
      <c r="B48" s="132" t="s">
        <v>63</v>
      </c>
      <c r="C48" s="135" t="s">
        <v>59</v>
      </c>
      <c r="D48" s="39">
        <v>2022</v>
      </c>
      <c r="E48" s="53">
        <f>SUM(F48:J48)</f>
        <v>376.9</v>
      </c>
      <c r="F48" s="50"/>
      <c r="G48" s="50">
        <v>350.5</v>
      </c>
      <c r="H48" s="50"/>
      <c r="I48" s="50">
        <v>26.4</v>
      </c>
      <c r="J48" s="71"/>
    </row>
    <row r="49" spans="2:10">
      <c r="B49" s="133"/>
      <c r="C49" s="135"/>
      <c r="D49" s="41">
        <v>2023</v>
      </c>
      <c r="E49" s="42">
        <f>SUM(F49:J49)</f>
        <v>376.9</v>
      </c>
      <c r="F49" s="51"/>
      <c r="G49" s="51">
        <v>350.5</v>
      </c>
      <c r="H49" s="51"/>
      <c r="I49" s="51">
        <v>26.4</v>
      </c>
      <c r="J49" s="72"/>
    </row>
    <row r="50" spans="2:10">
      <c r="B50" s="133"/>
      <c r="C50" s="135"/>
      <c r="D50" s="43">
        <v>2024</v>
      </c>
      <c r="E50" s="54">
        <f t="shared" ref="E50" si="47">SUM(F50:J50)</f>
        <v>376.9</v>
      </c>
      <c r="F50" s="52"/>
      <c r="G50" s="52">
        <v>350.5</v>
      </c>
      <c r="H50" s="52"/>
      <c r="I50" s="52">
        <v>26.4</v>
      </c>
      <c r="J50" s="74"/>
    </row>
    <row r="51" spans="2:10">
      <c r="B51" s="134"/>
      <c r="C51" s="135"/>
      <c r="D51" s="32" t="s">
        <v>50</v>
      </c>
      <c r="E51" s="38">
        <f>SUM(E48:E50)</f>
        <v>1130.6999999999998</v>
      </c>
      <c r="F51" s="38">
        <f t="shared" ref="F51" si="48">SUM(F48:F50)</f>
        <v>0</v>
      </c>
      <c r="G51" s="38">
        <f t="shared" ref="G51" si="49">SUM(G48:G50)</f>
        <v>1051.5</v>
      </c>
      <c r="H51" s="38">
        <f t="shared" ref="H51" si="50">SUM(H48:H50)</f>
        <v>0</v>
      </c>
      <c r="I51" s="38">
        <f t="shared" ref="I51" si="51">SUM(I48:I50)</f>
        <v>79.199999999999989</v>
      </c>
      <c r="J51" s="73">
        <f t="shared" ref="J51" si="52">SUM(J48:J50)</f>
        <v>0</v>
      </c>
    </row>
    <row r="52" spans="2:10">
      <c r="B52" s="137" t="s">
        <v>64</v>
      </c>
      <c r="C52" s="138"/>
      <c r="D52" s="138"/>
      <c r="E52" s="138"/>
      <c r="F52" s="138"/>
      <c r="G52" s="138"/>
      <c r="H52" s="138"/>
      <c r="I52" s="138"/>
      <c r="J52" s="139"/>
    </row>
    <row r="53" spans="2:10">
      <c r="B53" s="136" t="s">
        <v>50</v>
      </c>
      <c r="C53" s="135" t="s">
        <v>71</v>
      </c>
      <c r="D53" s="39">
        <v>2022</v>
      </c>
      <c r="E53" s="53">
        <f>SUM(F53:J53)</f>
        <v>48867.5</v>
      </c>
      <c r="F53" s="50">
        <f>F57+F61+F65+F69+F73+F77+F81+F85+F89</f>
        <v>0</v>
      </c>
      <c r="G53" s="50">
        <f t="shared" ref="G53:J53" si="53">G57+G61+G65+G69+G73+G77+G81+G85+G89</f>
        <v>5598.4</v>
      </c>
      <c r="H53" s="50">
        <f t="shared" si="53"/>
        <v>5228.2</v>
      </c>
      <c r="I53" s="50">
        <f>I57+I61+I65+I69+I73+I77+I81+I85+I89</f>
        <v>38040.9</v>
      </c>
      <c r="J53" s="71">
        <f t="shared" si="53"/>
        <v>0</v>
      </c>
    </row>
    <row r="54" spans="2:10">
      <c r="B54" s="136"/>
      <c r="C54" s="135"/>
      <c r="D54" s="41">
        <v>2023</v>
      </c>
      <c r="E54" s="42">
        <f>SUM(F54:J54)</f>
        <v>23851.300000000003</v>
      </c>
      <c r="F54" s="51">
        <f t="shared" ref="F54:J54" si="54">F58+F62+F66+F70+F74+F78+F82+F86+F90</f>
        <v>0</v>
      </c>
      <c r="G54" s="51">
        <f t="shared" si="54"/>
        <v>0</v>
      </c>
      <c r="H54" s="51">
        <f t="shared" si="54"/>
        <v>209.2</v>
      </c>
      <c r="I54" s="51">
        <f t="shared" si="54"/>
        <v>23642.100000000002</v>
      </c>
      <c r="J54" s="72">
        <f t="shared" si="54"/>
        <v>0</v>
      </c>
    </row>
    <row r="55" spans="2:10">
      <c r="B55" s="136"/>
      <c r="C55" s="135"/>
      <c r="D55" s="43">
        <v>2024</v>
      </c>
      <c r="E55" s="54">
        <f t="shared" ref="E55" si="55">SUM(F55:J55)</f>
        <v>23851.300000000003</v>
      </c>
      <c r="F55" s="52">
        <f t="shared" ref="F55:J55" si="56">F59+F63+F67+F71+F75+F79+F83+F87+F91</f>
        <v>0</v>
      </c>
      <c r="G55" s="52">
        <f t="shared" si="56"/>
        <v>0</v>
      </c>
      <c r="H55" s="52">
        <f t="shared" si="56"/>
        <v>209.2</v>
      </c>
      <c r="I55" s="52">
        <f t="shared" si="56"/>
        <v>23642.100000000002</v>
      </c>
      <c r="J55" s="74">
        <f t="shared" si="56"/>
        <v>0</v>
      </c>
    </row>
    <row r="56" spans="2:10" ht="39" customHeight="1">
      <c r="B56" s="136"/>
      <c r="C56" s="135"/>
      <c r="D56" s="32" t="s">
        <v>50</v>
      </c>
      <c r="E56" s="38">
        <f>SUM(E53:E55)</f>
        <v>96570.1</v>
      </c>
      <c r="F56" s="38">
        <f t="shared" ref="F56" si="57">SUM(F53:F55)</f>
        <v>0</v>
      </c>
      <c r="G56" s="38">
        <f t="shared" ref="G56" si="58">SUM(G53:G55)</f>
        <v>5598.4</v>
      </c>
      <c r="H56" s="38">
        <f t="shared" ref="H56" si="59">SUM(H53:H55)</f>
        <v>5646.5999999999995</v>
      </c>
      <c r="I56" s="38">
        <f t="shared" ref="I56" si="60">SUM(I53:I55)</f>
        <v>85325.1</v>
      </c>
      <c r="J56" s="73">
        <f t="shared" ref="J56" si="61">SUM(J53:J55)</f>
        <v>0</v>
      </c>
    </row>
    <row r="57" spans="2:10">
      <c r="B57" s="132" t="s">
        <v>65</v>
      </c>
      <c r="C57" s="135" t="s">
        <v>66</v>
      </c>
      <c r="D57" s="39">
        <v>2022</v>
      </c>
      <c r="E57" s="53">
        <f>SUM(F57:J57)</f>
        <v>1029.2</v>
      </c>
      <c r="F57" s="50"/>
      <c r="G57" s="50"/>
      <c r="H57" s="50"/>
      <c r="I57" s="50">
        <v>1029.2</v>
      </c>
      <c r="J57" s="71"/>
    </row>
    <row r="58" spans="2:10">
      <c r="B58" s="133"/>
      <c r="C58" s="135"/>
      <c r="D58" s="41">
        <v>2023</v>
      </c>
      <c r="E58" s="42">
        <f>SUM(F58:J58)</f>
        <v>0</v>
      </c>
      <c r="F58" s="51"/>
      <c r="G58" s="51"/>
      <c r="H58" s="51"/>
      <c r="I58" s="51"/>
      <c r="J58" s="72"/>
    </row>
    <row r="59" spans="2:10">
      <c r="B59" s="133"/>
      <c r="C59" s="135"/>
      <c r="D59" s="43">
        <v>2024</v>
      </c>
      <c r="E59" s="54">
        <f t="shared" ref="E59" si="62">SUM(F59:J59)</f>
        <v>0</v>
      </c>
      <c r="F59" s="52"/>
      <c r="G59" s="52"/>
      <c r="H59" s="52"/>
      <c r="I59" s="52"/>
      <c r="J59" s="74"/>
    </row>
    <row r="60" spans="2:10">
      <c r="B60" s="134"/>
      <c r="C60" s="135"/>
      <c r="D60" s="32" t="s">
        <v>50</v>
      </c>
      <c r="E60" s="38">
        <f>SUM(E57:E59)</f>
        <v>1029.2</v>
      </c>
      <c r="F60" s="38">
        <f t="shared" ref="F60" si="63">SUM(F57:F59)</f>
        <v>0</v>
      </c>
      <c r="G60" s="38">
        <f t="shared" ref="G60" si="64">SUM(G57:G59)</f>
        <v>0</v>
      </c>
      <c r="H60" s="38">
        <f t="shared" ref="H60" si="65">SUM(H57:H59)</f>
        <v>0</v>
      </c>
      <c r="I60" s="38">
        <f t="shared" ref="I60" si="66">SUM(I57:I59)</f>
        <v>1029.2</v>
      </c>
      <c r="J60" s="73">
        <f t="shared" ref="J60" si="67">SUM(J57:J59)</f>
        <v>0</v>
      </c>
    </row>
    <row r="61" spans="2:10">
      <c r="B61" s="132" t="s">
        <v>58</v>
      </c>
      <c r="C61" s="135" t="s">
        <v>66</v>
      </c>
      <c r="D61" s="39">
        <v>2022</v>
      </c>
      <c r="E61" s="53">
        <f>SUM(F61:J61)</f>
        <v>17936.599999999999</v>
      </c>
      <c r="F61" s="50"/>
      <c r="G61" s="50"/>
      <c r="H61" s="50"/>
      <c r="I61" s="50">
        <v>17936.599999999999</v>
      </c>
      <c r="J61" s="71"/>
    </row>
    <row r="62" spans="2:10">
      <c r="B62" s="133"/>
      <c r="C62" s="135"/>
      <c r="D62" s="41">
        <v>2023</v>
      </c>
      <c r="E62" s="42">
        <f>SUM(F62:J62)</f>
        <v>19623.400000000001</v>
      </c>
      <c r="F62" s="51"/>
      <c r="G62" s="51"/>
      <c r="H62" s="51"/>
      <c r="I62" s="51">
        <v>19623.400000000001</v>
      </c>
      <c r="J62" s="72"/>
    </row>
    <row r="63" spans="2:10">
      <c r="B63" s="133"/>
      <c r="C63" s="135"/>
      <c r="D63" s="43">
        <v>2024</v>
      </c>
      <c r="E63" s="54">
        <f t="shared" ref="E63" si="68">SUM(F63:J63)</f>
        <v>19623.400000000001</v>
      </c>
      <c r="F63" s="52"/>
      <c r="G63" s="52"/>
      <c r="H63" s="52"/>
      <c r="I63" s="52">
        <v>19623.400000000001</v>
      </c>
      <c r="J63" s="74"/>
    </row>
    <row r="64" spans="2:10">
      <c r="B64" s="134"/>
      <c r="C64" s="135"/>
      <c r="D64" s="32" t="s">
        <v>50</v>
      </c>
      <c r="E64" s="38">
        <f>SUM(E61:E63)</f>
        <v>57183.4</v>
      </c>
      <c r="F64" s="38">
        <f t="shared" ref="F64" si="69">SUM(F61:F63)</f>
        <v>0</v>
      </c>
      <c r="G64" s="38">
        <f t="shared" ref="G64" si="70">SUM(G61:G63)</f>
        <v>0</v>
      </c>
      <c r="H64" s="38">
        <f t="shared" ref="H64" si="71">SUM(H61:H63)</f>
        <v>0</v>
      </c>
      <c r="I64" s="38">
        <f t="shared" ref="I64" si="72">SUM(I61:I63)</f>
        <v>57183.4</v>
      </c>
      <c r="J64" s="73">
        <f t="shared" ref="J64" si="73">SUM(J61:J63)</f>
        <v>0</v>
      </c>
    </row>
    <row r="65" spans="2:10">
      <c r="B65" s="132" t="s">
        <v>67</v>
      </c>
      <c r="C65" s="135" t="s">
        <v>68</v>
      </c>
      <c r="D65" s="39">
        <v>2022</v>
      </c>
      <c r="E65" s="53">
        <f>SUM(F65:J65)</f>
        <v>5173.2</v>
      </c>
      <c r="F65" s="50"/>
      <c r="G65" s="50"/>
      <c r="H65" s="50">
        <v>5173.2</v>
      </c>
      <c r="I65" s="50"/>
      <c r="J65" s="71"/>
    </row>
    <row r="66" spans="2:10">
      <c r="B66" s="133"/>
      <c r="C66" s="135"/>
      <c r="D66" s="41">
        <v>2023</v>
      </c>
      <c r="E66" s="42">
        <f>SUM(F66:J66)</f>
        <v>160.5</v>
      </c>
      <c r="F66" s="51"/>
      <c r="G66" s="51"/>
      <c r="H66" s="51">
        <v>160.5</v>
      </c>
      <c r="I66" s="51"/>
      <c r="J66" s="72"/>
    </row>
    <row r="67" spans="2:10">
      <c r="B67" s="133"/>
      <c r="C67" s="135"/>
      <c r="D67" s="43">
        <v>2024</v>
      </c>
      <c r="E67" s="54">
        <f t="shared" ref="E67" si="74">SUM(F67:J67)</f>
        <v>160.5</v>
      </c>
      <c r="F67" s="52"/>
      <c r="G67" s="52"/>
      <c r="H67" s="52">
        <v>160.5</v>
      </c>
      <c r="I67" s="52"/>
      <c r="J67" s="74"/>
    </row>
    <row r="68" spans="2:10">
      <c r="B68" s="134"/>
      <c r="C68" s="135"/>
      <c r="D68" s="32" t="s">
        <v>50</v>
      </c>
      <c r="E68" s="38">
        <f>SUM(E65:E67)</f>
        <v>5494.2</v>
      </c>
      <c r="F68" s="38">
        <f t="shared" ref="F68" si="75">SUM(F65:F67)</f>
        <v>0</v>
      </c>
      <c r="G68" s="38">
        <f t="shared" ref="G68" si="76">SUM(G65:G67)</f>
        <v>0</v>
      </c>
      <c r="H68" s="38">
        <f t="shared" ref="H68" si="77">SUM(H65:H67)</f>
        <v>5494.2</v>
      </c>
      <c r="I68" s="38">
        <f t="shared" ref="I68" si="78">SUM(I65:I67)</f>
        <v>0</v>
      </c>
      <c r="J68" s="73">
        <f t="shared" ref="J68" si="79">SUM(J65:J67)</f>
        <v>0</v>
      </c>
    </row>
    <row r="69" spans="2:10">
      <c r="B69" s="132" t="s">
        <v>69</v>
      </c>
      <c r="C69" s="135" t="s">
        <v>68</v>
      </c>
      <c r="D69" s="39">
        <v>2022</v>
      </c>
      <c r="E69" s="53">
        <f>SUM(F69:J69)</f>
        <v>55</v>
      </c>
      <c r="F69" s="50"/>
      <c r="G69" s="50"/>
      <c r="H69" s="50">
        <v>55</v>
      </c>
      <c r="I69" s="50"/>
      <c r="J69" s="71"/>
    </row>
    <row r="70" spans="2:10">
      <c r="B70" s="133"/>
      <c r="C70" s="135"/>
      <c r="D70" s="41">
        <v>2023</v>
      </c>
      <c r="E70" s="42">
        <f>SUM(F70:J70)</f>
        <v>48.7</v>
      </c>
      <c r="F70" s="51"/>
      <c r="G70" s="51"/>
      <c r="H70" s="51">
        <v>48.7</v>
      </c>
      <c r="I70" s="51"/>
      <c r="J70" s="72"/>
    </row>
    <row r="71" spans="2:10">
      <c r="B71" s="133"/>
      <c r="C71" s="135"/>
      <c r="D71" s="43">
        <v>2024</v>
      </c>
      <c r="E71" s="54">
        <f t="shared" ref="E71" si="80">SUM(F71:J71)</f>
        <v>48.7</v>
      </c>
      <c r="F71" s="52"/>
      <c r="G71" s="52"/>
      <c r="H71" s="52">
        <v>48.7</v>
      </c>
      <c r="I71" s="52"/>
      <c r="J71" s="74"/>
    </row>
    <row r="72" spans="2:10">
      <c r="B72" s="134"/>
      <c r="C72" s="135"/>
      <c r="D72" s="32" t="s">
        <v>50</v>
      </c>
      <c r="E72" s="38">
        <f>SUM(E69:E71)</f>
        <v>152.4</v>
      </c>
      <c r="F72" s="38">
        <f t="shared" ref="F72" si="81">SUM(F69:F71)</f>
        <v>0</v>
      </c>
      <c r="G72" s="38">
        <f t="shared" ref="G72" si="82">SUM(G69:G71)</f>
        <v>0</v>
      </c>
      <c r="H72" s="38">
        <f t="shared" ref="H72" si="83">SUM(H69:H71)</f>
        <v>152.4</v>
      </c>
      <c r="I72" s="38">
        <f t="shared" ref="I72" si="84">SUM(I69:I71)</f>
        <v>0</v>
      </c>
      <c r="J72" s="73">
        <f t="shared" ref="J72" si="85">SUM(J69:J71)</f>
        <v>0</v>
      </c>
    </row>
    <row r="73" spans="2:10">
      <c r="B73" s="132" t="s">
        <v>124</v>
      </c>
      <c r="C73" s="135" t="s">
        <v>66</v>
      </c>
      <c r="D73" s="39">
        <v>2022</v>
      </c>
      <c r="E73" s="53">
        <f>SUM(F73:J73)</f>
        <v>1994.9</v>
      </c>
      <c r="F73" s="50"/>
      <c r="G73" s="50"/>
      <c r="H73" s="50"/>
      <c r="I73" s="50">
        <f>500+1494.9</f>
        <v>1994.9</v>
      </c>
      <c r="J73" s="71"/>
    </row>
    <row r="74" spans="2:10">
      <c r="B74" s="133"/>
      <c r="C74" s="135"/>
      <c r="D74" s="41">
        <v>2023</v>
      </c>
      <c r="E74" s="42">
        <f>SUM(F74:J74)</f>
        <v>0</v>
      </c>
      <c r="F74" s="51"/>
      <c r="G74" s="51"/>
      <c r="H74" s="51"/>
      <c r="I74" s="51"/>
      <c r="J74" s="72"/>
    </row>
    <row r="75" spans="2:10">
      <c r="B75" s="133"/>
      <c r="C75" s="135"/>
      <c r="D75" s="43">
        <v>2024</v>
      </c>
      <c r="E75" s="54">
        <f t="shared" ref="E75" si="86">SUM(F75:J75)</f>
        <v>0</v>
      </c>
      <c r="F75" s="52"/>
      <c r="G75" s="52"/>
      <c r="H75" s="52"/>
      <c r="I75" s="52"/>
      <c r="J75" s="74"/>
    </row>
    <row r="76" spans="2:10">
      <c r="B76" s="134"/>
      <c r="C76" s="135"/>
      <c r="D76" s="32" t="s">
        <v>50</v>
      </c>
      <c r="E76" s="38">
        <f>SUM(E73:E75)</f>
        <v>1994.9</v>
      </c>
      <c r="F76" s="38">
        <f t="shared" ref="F76:J76" si="87">SUM(F73:F75)</f>
        <v>0</v>
      </c>
      <c r="G76" s="38">
        <f t="shared" si="87"/>
        <v>0</v>
      </c>
      <c r="H76" s="38">
        <f t="shared" si="87"/>
        <v>0</v>
      </c>
      <c r="I76" s="38">
        <f t="shared" si="87"/>
        <v>1994.9</v>
      </c>
      <c r="J76" s="73">
        <f t="shared" si="87"/>
        <v>0</v>
      </c>
    </row>
    <row r="77" spans="2:10">
      <c r="B77" s="132" t="s">
        <v>70</v>
      </c>
      <c r="C77" s="135" t="s">
        <v>71</v>
      </c>
      <c r="D77" s="39">
        <v>2022</v>
      </c>
      <c r="E77" s="53">
        <f>SUM(F77:J77)</f>
        <v>11768.7</v>
      </c>
      <c r="F77" s="50"/>
      <c r="G77" s="50"/>
      <c r="H77" s="50"/>
      <c r="I77" s="50">
        <v>11768.7</v>
      </c>
      <c r="J77" s="71"/>
    </row>
    <row r="78" spans="2:10">
      <c r="B78" s="133"/>
      <c r="C78" s="135"/>
      <c r="D78" s="41">
        <v>2023</v>
      </c>
      <c r="E78" s="42">
        <f>SUM(F78:J78)</f>
        <v>4018.7</v>
      </c>
      <c r="F78" s="51"/>
      <c r="G78" s="51"/>
      <c r="H78" s="51"/>
      <c r="I78" s="51">
        <v>4018.7</v>
      </c>
      <c r="J78" s="72"/>
    </row>
    <row r="79" spans="2:10">
      <c r="B79" s="133"/>
      <c r="C79" s="135"/>
      <c r="D79" s="43">
        <v>2024</v>
      </c>
      <c r="E79" s="54">
        <f t="shared" ref="E79" si="88">SUM(F79:J79)</f>
        <v>4018.7</v>
      </c>
      <c r="F79" s="52"/>
      <c r="G79" s="52"/>
      <c r="H79" s="52"/>
      <c r="I79" s="52">
        <v>4018.7</v>
      </c>
      <c r="J79" s="74"/>
    </row>
    <row r="80" spans="2:10">
      <c r="B80" s="134"/>
      <c r="C80" s="135"/>
      <c r="D80" s="32" t="s">
        <v>50</v>
      </c>
      <c r="E80" s="38">
        <f>SUM(E77:E79)</f>
        <v>19806.100000000002</v>
      </c>
      <c r="F80" s="38">
        <f t="shared" ref="F80" si="89">SUM(F77:F79)</f>
        <v>0</v>
      </c>
      <c r="G80" s="38">
        <f t="shared" ref="G80" si="90">SUM(G77:G79)</f>
        <v>0</v>
      </c>
      <c r="H80" s="38">
        <f t="shared" ref="H80" si="91">SUM(H77:H79)</f>
        <v>0</v>
      </c>
      <c r="I80" s="38">
        <f t="shared" ref="I80" si="92">SUM(I77:I79)</f>
        <v>19806.100000000002</v>
      </c>
      <c r="J80" s="73">
        <f t="shared" ref="J80" si="93">SUM(J77:J79)</f>
        <v>0</v>
      </c>
    </row>
    <row r="81" spans="2:10" ht="29.25" customHeight="1">
      <c r="B81" s="132" t="s">
        <v>61</v>
      </c>
      <c r="C81" s="135" t="s">
        <v>66</v>
      </c>
      <c r="D81" s="39">
        <v>2022</v>
      </c>
      <c r="E81" s="53">
        <f>SUM(F81:J81)</f>
        <v>10581</v>
      </c>
      <c r="F81" s="50"/>
      <c r="G81" s="50">
        <v>5290.5</v>
      </c>
      <c r="H81" s="50"/>
      <c r="I81" s="50">
        <v>5290.5</v>
      </c>
      <c r="J81" s="71"/>
    </row>
    <row r="82" spans="2:10" ht="24.75" customHeight="1">
      <c r="B82" s="133"/>
      <c r="C82" s="135"/>
      <c r="D82" s="41">
        <v>2023</v>
      </c>
      <c r="E82" s="42">
        <f>SUM(F82:J82)</f>
        <v>0</v>
      </c>
      <c r="F82" s="51"/>
      <c r="G82" s="51"/>
      <c r="H82" s="51"/>
      <c r="I82" s="51"/>
      <c r="J82" s="72"/>
    </row>
    <row r="83" spans="2:10" ht="26.25" customHeight="1">
      <c r="B83" s="133"/>
      <c r="C83" s="135"/>
      <c r="D83" s="43">
        <v>2024</v>
      </c>
      <c r="E83" s="54">
        <f t="shared" ref="E83" si="94">SUM(F83:J83)</f>
        <v>0</v>
      </c>
      <c r="F83" s="52"/>
      <c r="G83" s="52"/>
      <c r="H83" s="52"/>
      <c r="I83" s="52"/>
      <c r="J83" s="74"/>
    </row>
    <row r="84" spans="2:10" ht="33" customHeight="1">
      <c r="B84" s="134"/>
      <c r="C84" s="135"/>
      <c r="D84" s="32" t="s">
        <v>50</v>
      </c>
      <c r="E84" s="38">
        <f>SUM(E81:E83)</f>
        <v>10581</v>
      </c>
      <c r="F84" s="38">
        <f t="shared" ref="F84" si="95">SUM(F81:F83)</f>
        <v>0</v>
      </c>
      <c r="G84" s="38">
        <f t="shared" ref="G84" si="96">SUM(G81:G83)</f>
        <v>5290.5</v>
      </c>
      <c r="H84" s="38">
        <f t="shared" ref="H84" si="97">SUM(H81:H83)</f>
        <v>0</v>
      </c>
      <c r="I84" s="38">
        <f t="shared" ref="I84" si="98">SUM(I81:I83)</f>
        <v>5290.5</v>
      </c>
      <c r="J84" s="73">
        <f t="shared" ref="J84" si="99">SUM(J81:J83)</f>
        <v>0</v>
      </c>
    </row>
    <row r="85" spans="2:10">
      <c r="B85" s="132" t="s">
        <v>62</v>
      </c>
      <c r="C85" s="135" t="s">
        <v>66</v>
      </c>
      <c r="D85" s="39">
        <v>2022</v>
      </c>
      <c r="E85" s="53">
        <f>SUM(F85:J85)</f>
        <v>228.9</v>
      </c>
      <c r="F85" s="50"/>
      <c r="G85" s="50">
        <v>212.9</v>
      </c>
      <c r="H85" s="50"/>
      <c r="I85" s="50">
        <v>16</v>
      </c>
      <c r="J85" s="71"/>
    </row>
    <row r="86" spans="2:10">
      <c r="B86" s="133"/>
      <c r="C86" s="135"/>
      <c r="D86" s="41">
        <v>2023</v>
      </c>
      <c r="E86" s="42">
        <f>SUM(F86:J86)</f>
        <v>0</v>
      </c>
      <c r="F86" s="51"/>
      <c r="G86" s="51"/>
      <c r="H86" s="51"/>
      <c r="I86" s="51"/>
      <c r="J86" s="72"/>
    </row>
    <row r="87" spans="2:10">
      <c r="B87" s="133"/>
      <c r="C87" s="135"/>
      <c r="D87" s="43">
        <v>2024</v>
      </c>
      <c r="E87" s="54">
        <f t="shared" ref="E87" si="100">SUM(F87:J87)</f>
        <v>0</v>
      </c>
      <c r="F87" s="52"/>
      <c r="G87" s="52"/>
      <c r="H87" s="52"/>
      <c r="I87" s="52"/>
      <c r="J87" s="74"/>
    </row>
    <row r="88" spans="2:10">
      <c r="B88" s="134"/>
      <c r="C88" s="135"/>
      <c r="D88" s="32" t="s">
        <v>50</v>
      </c>
      <c r="E88" s="38">
        <f>SUM(E85:E87)</f>
        <v>228.9</v>
      </c>
      <c r="F88" s="38">
        <f t="shared" ref="F88" si="101">SUM(F85:F87)</f>
        <v>0</v>
      </c>
      <c r="G88" s="38">
        <f t="shared" ref="G88" si="102">SUM(G85:G87)</f>
        <v>212.9</v>
      </c>
      <c r="H88" s="38">
        <f t="shared" ref="H88" si="103">SUM(H85:H87)</f>
        <v>0</v>
      </c>
      <c r="I88" s="38">
        <f t="shared" ref="I88" si="104">SUM(I85:I87)</f>
        <v>16</v>
      </c>
      <c r="J88" s="73">
        <f t="shared" ref="J88" si="105">SUM(J85:J87)</f>
        <v>0</v>
      </c>
    </row>
    <row r="89" spans="2:10">
      <c r="B89" s="132" t="s">
        <v>72</v>
      </c>
      <c r="C89" s="135" t="s">
        <v>66</v>
      </c>
      <c r="D89" s="39">
        <v>2022</v>
      </c>
      <c r="E89" s="53">
        <f>SUM(F89:J89)</f>
        <v>100</v>
      </c>
      <c r="F89" s="50"/>
      <c r="G89" s="50">
        <v>95</v>
      </c>
      <c r="H89" s="50"/>
      <c r="I89" s="50">
        <v>5</v>
      </c>
      <c r="J89" s="71"/>
    </row>
    <row r="90" spans="2:10">
      <c r="B90" s="133"/>
      <c r="C90" s="135"/>
      <c r="D90" s="41">
        <v>2023</v>
      </c>
      <c r="E90" s="42">
        <f>SUM(F90:J90)</f>
        <v>0</v>
      </c>
      <c r="F90" s="51"/>
      <c r="G90" s="51"/>
      <c r="H90" s="51"/>
      <c r="I90" s="51"/>
      <c r="J90" s="72"/>
    </row>
    <row r="91" spans="2:10">
      <c r="B91" s="133"/>
      <c r="C91" s="135"/>
      <c r="D91" s="43">
        <v>2024</v>
      </c>
      <c r="E91" s="54">
        <f t="shared" ref="E91" si="106">SUM(F91:J91)</f>
        <v>0</v>
      </c>
      <c r="F91" s="52"/>
      <c r="G91" s="52"/>
      <c r="H91" s="52"/>
      <c r="I91" s="52"/>
      <c r="J91" s="74"/>
    </row>
    <row r="92" spans="2:10">
      <c r="B92" s="134"/>
      <c r="C92" s="135"/>
      <c r="D92" s="32" t="s">
        <v>50</v>
      </c>
      <c r="E92" s="38">
        <f>SUM(E89:E91)</f>
        <v>100</v>
      </c>
      <c r="F92" s="38">
        <f t="shared" ref="F92" si="107">SUM(F89:F91)</f>
        <v>0</v>
      </c>
      <c r="G92" s="38">
        <f t="shared" ref="G92" si="108">SUM(G89:G91)</f>
        <v>95</v>
      </c>
      <c r="H92" s="38">
        <f t="shared" ref="H92" si="109">SUM(H89:H91)</f>
        <v>0</v>
      </c>
      <c r="I92" s="38">
        <f t="shared" ref="I92" si="110">SUM(I89:I91)</f>
        <v>5</v>
      </c>
      <c r="J92" s="73">
        <f t="shared" ref="J92" si="111">SUM(J89:J91)</f>
        <v>0</v>
      </c>
    </row>
    <row r="93" spans="2:10">
      <c r="B93" s="137" t="s">
        <v>73</v>
      </c>
      <c r="C93" s="138"/>
      <c r="D93" s="138"/>
      <c r="E93" s="138"/>
      <c r="F93" s="138"/>
      <c r="G93" s="138"/>
      <c r="H93" s="138"/>
      <c r="I93" s="138"/>
      <c r="J93" s="139"/>
    </row>
    <row r="94" spans="2:10">
      <c r="B94" s="132" t="s">
        <v>50</v>
      </c>
      <c r="C94" s="135" t="s">
        <v>68</v>
      </c>
      <c r="D94" s="39">
        <v>2022</v>
      </c>
      <c r="E94" s="53">
        <f>SUM(F94:J94)</f>
        <v>31029.3</v>
      </c>
      <c r="F94" s="50">
        <f>F98</f>
        <v>0</v>
      </c>
      <c r="G94" s="50">
        <f t="shared" ref="G94:J94" si="112">G98</f>
        <v>0</v>
      </c>
      <c r="H94" s="50">
        <f t="shared" si="112"/>
        <v>0</v>
      </c>
      <c r="I94" s="50">
        <f t="shared" si="112"/>
        <v>31029.3</v>
      </c>
      <c r="J94" s="71">
        <f t="shared" si="112"/>
        <v>0</v>
      </c>
    </row>
    <row r="95" spans="2:10">
      <c r="B95" s="133"/>
      <c r="C95" s="135"/>
      <c r="D95" s="41">
        <v>2023</v>
      </c>
      <c r="E95" s="42">
        <f>SUM(F95:J95)</f>
        <v>27514.7</v>
      </c>
      <c r="F95" s="51">
        <f t="shared" ref="F95:J95" si="113">F99</f>
        <v>0</v>
      </c>
      <c r="G95" s="51">
        <f t="shared" si="113"/>
        <v>0</v>
      </c>
      <c r="H95" s="51">
        <f t="shared" si="113"/>
        <v>0</v>
      </c>
      <c r="I95" s="51">
        <f t="shared" si="113"/>
        <v>27514.7</v>
      </c>
      <c r="J95" s="72">
        <f t="shared" si="113"/>
        <v>0</v>
      </c>
    </row>
    <row r="96" spans="2:10">
      <c r="B96" s="133"/>
      <c r="C96" s="135"/>
      <c r="D96" s="43">
        <v>2024</v>
      </c>
      <c r="E96" s="54">
        <f t="shared" ref="E96" si="114">SUM(F96:J96)</f>
        <v>27930.7</v>
      </c>
      <c r="F96" s="52">
        <f t="shared" ref="F96:J96" si="115">F100</f>
        <v>0</v>
      </c>
      <c r="G96" s="52">
        <f t="shared" si="115"/>
        <v>0</v>
      </c>
      <c r="H96" s="52">
        <f t="shared" si="115"/>
        <v>0</v>
      </c>
      <c r="I96" s="52">
        <f t="shared" si="115"/>
        <v>27930.7</v>
      </c>
      <c r="J96" s="74">
        <f t="shared" si="115"/>
        <v>0</v>
      </c>
    </row>
    <row r="97" spans="2:10">
      <c r="B97" s="134"/>
      <c r="C97" s="135"/>
      <c r="D97" s="32" t="s">
        <v>50</v>
      </c>
      <c r="E97" s="38">
        <f>SUM(E94:E96)</f>
        <v>86474.7</v>
      </c>
      <c r="F97" s="38">
        <f t="shared" ref="F97:J97" si="116">SUM(F94:F96)</f>
        <v>0</v>
      </c>
      <c r="G97" s="38">
        <f t="shared" si="116"/>
        <v>0</v>
      </c>
      <c r="H97" s="38">
        <f t="shared" si="116"/>
        <v>0</v>
      </c>
      <c r="I97" s="38">
        <f t="shared" si="116"/>
        <v>86474.7</v>
      </c>
      <c r="J97" s="73">
        <f t="shared" si="116"/>
        <v>0</v>
      </c>
    </row>
    <row r="98" spans="2:10">
      <c r="B98" s="132" t="s">
        <v>58</v>
      </c>
      <c r="C98" s="135" t="s">
        <v>68</v>
      </c>
      <c r="D98" s="39">
        <v>2022</v>
      </c>
      <c r="E98" s="53">
        <f>SUM(F98:J98)</f>
        <v>31029.3</v>
      </c>
      <c r="F98" s="50"/>
      <c r="G98" s="50"/>
      <c r="H98" s="50"/>
      <c r="I98" s="50">
        <v>31029.3</v>
      </c>
      <c r="J98" s="71"/>
    </row>
    <row r="99" spans="2:10">
      <c r="B99" s="133"/>
      <c r="C99" s="135"/>
      <c r="D99" s="41">
        <v>2023</v>
      </c>
      <c r="E99" s="42">
        <f>SUM(F99:J99)</f>
        <v>27514.7</v>
      </c>
      <c r="F99" s="51"/>
      <c r="G99" s="51"/>
      <c r="H99" s="51"/>
      <c r="I99" s="51">
        <v>27514.7</v>
      </c>
      <c r="J99" s="72"/>
    </row>
    <row r="100" spans="2:10">
      <c r="B100" s="133"/>
      <c r="C100" s="135"/>
      <c r="D100" s="43">
        <v>2024</v>
      </c>
      <c r="E100" s="54">
        <f t="shared" ref="E100" si="117">SUM(F100:J100)</f>
        <v>27930.7</v>
      </c>
      <c r="F100" s="52"/>
      <c r="G100" s="52"/>
      <c r="H100" s="52"/>
      <c r="I100" s="52">
        <v>27930.7</v>
      </c>
      <c r="J100" s="74"/>
    </row>
    <row r="101" spans="2:10">
      <c r="B101" s="134"/>
      <c r="C101" s="135"/>
      <c r="D101" s="32" t="s">
        <v>50</v>
      </c>
      <c r="E101" s="38">
        <f>SUM(E98:E100)</f>
        <v>86474.7</v>
      </c>
      <c r="F101" s="38">
        <f t="shared" ref="F101" si="118">SUM(F98:F100)</f>
        <v>0</v>
      </c>
      <c r="G101" s="38">
        <f t="shared" ref="G101" si="119">SUM(G98:G100)</f>
        <v>0</v>
      </c>
      <c r="H101" s="38">
        <f t="shared" ref="H101" si="120">SUM(H98:H100)</f>
        <v>0</v>
      </c>
      <c r="I101" s="38">
        <f t="shared" ref="I101" si="121">SUM(I98:I100)</f>
        <v>86474.7</v>
      </c>
      <c r="J101" s="73">
        <f t="shared" ref="J101" si="122">SUM(J98:J100)</f>
        <v>0</v>
      </c>
    </row>
    <row r="102" spans="2:10">
      <c r="B102" s="137" t="s">
        <v>74</v>
      </c>
      <c r="C102" s="138"/>
      <c r="D102" s="138"/>
      <c r="E102" s="138"/>
      <c r="F102" s="138"/>
      <c r="G102" s="138"/>
      <c r="H102" s="138"/>
      <c r="I102" s="138"/>
      <c r="J102" s="139"/>
    </row>
    <row r="103" spans="2:10">
      <c r="B103" s="136" t="s">
        <v>50</v>
      </c>
      <c r="C103" s="135" t="s">
        <v>68</v>
      </c>
      <c r="D103" s="39">
        <v>2022</v>
      </c>
      <c r="E103" s="53">
        <f>SUM(F103:J103)</f>
        <v>7075.1</v>
      </c>
      <c r="F103" s="50">
        <f>F107</f>
        <v>0</v>
      </c>
      <c r="G103" s="50">
        <f t="shared" ref="G103:J103" si="123">G107</f>
        <v>0</v>
      </c>
      <c r="H103" s="50">
        <f t="shared" si="123"/>
        <v>0</v>
      </c>
      <c r="I103" s="50">
        <f t="shared" si="123"/>
        <v>7075.1</v>
      </c>
      <c r="J103" s="71">
        <f t="shared" si="123"/>
        <v>0</v>
      </c>
    </row>
    <row r="104" spans="2:10">
      <c r="B104" s="136"/>
      <c r="C104" s="135"/>
      <c r="D104" s="41">
        <v>2023</v>
      </c>
      <c r="E104" s="42">
        <f>SUM(F104:J104)</f>
        <v>5830</v>
      </c>
      <c r="F104" s="51">
        <f>F108</f>
        <v>0</v>
      </c>
      <c r="G104" s="51">
        <f t="shared" ref="G104:J104" si="124">G108</f>
        <v>0</v>
      </c>
      <c r="H104" s="51">
        <f t="shared" si="124"/>
        <v>0</v>
      </c>
      <c r="I104" s="51">
        <f t="shared" si="124"/>
        <v>5830</v>
      </c>
      <c r="J104" s="72">
        <f t="shared" si="124"/>
        <v>0</v>
      </c>
    </row>
    <row r="105" spans="2:10">
      <c r="B105" s="136"/>
      <c r="C105" s="135"/>
      <c r="D105" s="43">
        <v>2024</v>
      </c>
      <c r="E105" s="54">
        <f t="shared" ref="E105" si="125">SUM(F105:J105)</f>
        <v>830</v>
      </c>
      <c r="F105" s="51">
        <f>F109</f>
        <v>0</v>
      </c>
      <c r="G105" s="51">
        <f t="shared" ref="G105:J105" si="126">G109</f>
        <v>0</v>
      </c>
      <c r="H105" s="51">
        <f t="shared" si="126"/>
        <v>0</v>
      </c>
      <c r="I105" s="51">
        <f t="shared" si="126"/>
        <v>830</v>
      </c>
      <c r="J105" s="72">
        <f t="shared" si="126"/>
        <v>0</v>
      </c>
    </row>
    <row r="106" spans="2:10">
      <c r="B106" s="136"/>
      <c r="C106" s="135"/>
      <c r="D106" s="32" t="s">
        <v>50</v>
      </c>
      <c r="E106" s="38">
        <f>SUM(E103:E105)</f>
        <v>13735.1</v>
      </c>
      <c r="F106" s="38">
        <f t="shared" ref="F106" si="127">SUM(F103:F105)</f>
        <v>0</v>
      </c>
      <c r="G106" s="38">
        <f t="shared" ref="G106" si="128">SUM(G103:G105)</f>
        <v>0</v>
      </c>
      <c r="H106" s="38">
        <f t="shared" ref="H106" si="129">SUM(H103:H105)</f>
        <v>0</v>
      </c>
      <c r="I106" s="38">
        <f t="shared" ref="I106" si="130">SUM(I103:I105)</f>
        <v>13735.1</v>
      </c>
      <c r="J106" s="73">
        <f t="shared" ref="J106" si="131">SUM(J103:J105)</f>
        <v>0</v>
      </c>
    </row>
    <row r="107" spans="2:10">
      <c r="B107" s="132" t="s">
        <v>75</v>
      </c>
      <c r="C107" s="135" t="s">
        <v>68</v>
      </c>
      <c r="D107" s="39">
        <v>2022</v>
      </c>
      <c r="E107" s="53">
        <f>SUM(F107:J107)</f>
        <v>7075.1</v>
      </c>
      <c r="F107" s="50"/>
      <c r="G107" s="50"/>
      <c r="H107" s="50"/>
      <c r="I107" s="50">
        <v>7075.1</v>
      </c>
      <c r="J107" s="71"/>
    </row>
    <row r="108" spans="2:10">
      <c r="B108" s="133"/>
      <c r="C108" s="135"/>
      <c r="D108" s="41">
        <v>2023</v>
      </c>
      <c r="E108" s="42">
        <f>SUM(F108:J108)</f>
        <v>5830</v>
      </c>
      <c r="F108" s="51"/>
      <c r="G108" s="51"/>
      <c r="H108" s="51"/>
      <c r="I108" s="51">
        <v>5830</v>
      </c>
      <c r="J108" s="72"/>
    </row>
    <row r="109" spans="2:10">
      <c r="B109" s="133"/>
      <c r="C109" s="135"/>
      <c r="D109" s="43">
        <v>2024</v>
      </c>
      <c r="E109" s="54">
        <f t="shared" ref="E109" si="132">SUM(F109:J109)</f>
        <v>830</v>
      </c>
      <c r="F109" s="52"/>
      <c r="G109" s="52"/>
      <c r="H109" s="52"/>
      <c r="I109" s="52">
        <v>830</v>
      </c>
      <c r="J109" s="74"/>
    </row>
    <row r="110" spans="2:10">
      <c r="B110" s="134"/>
      <c r="C110" s="135"/>
      <c r="D110" s="32" t="s">
        <v>50</v>
      </c>
      <c r="E110" s="38">
        <f>SUM(E107:E109)</f>
        <v>13735.1</v>
      </c>
      <c r="F110" s="38">
        <f t="shared" ref="F110" si="133">SUM(F107:F109)</f>
        <v>0</v>
      </c>
      <c r="G110" s="38">
        <f t="shared" ref="G110" si="134">SUM(G107:G109)</f>
        <v>0</v>
      </c>
      <c r="H110" s="38">
        <f t="shared" ref="H110" si="135">SUM(H107:H109)</f>
        <v>0</v>
      </c>
      <c r="I110" s="38">
        <f t="shared" ref="I110" si="136">SUM(I107:I109)</f>
        <v>13735.1</v>
      </c>
      <c r="J110" s="73">
        <f t="shared" ref="J110" si="137">SUM(J107:J109)</f>
        <v>0</v>
      </c>
    </row>
    <row r="111" spans="2:10">
      <c r="B111" s="137" t="s">
        <v>76</v>
      </c>
      <c r="C111" s="138"/>
      <c r="D111" s="138"/>
      <c r="E111" s="138"/>
      <c r="F111" s="138"/>
      <c r="G111" s="138"/>
      <c r="H111" s="138"/>
      <c r="I111" s="138"/>
      <c r="J111" s="139"/>
    </row>
    <row r="112" spans="2:10">
      <c r="B112" s="136" t="s">
        <v>50</v>
      </c>
      <c r="C112" s="135" t="s">
        <v>68</v>
      </c>
      <c r="D112" s="39">
        <v>2022</v>
      </c>
      <c r="E112" s="53">
        <f>SUM(F112:J112)</f>
        <v>8501.9000000000015</v>
      </c>
      <c r="F112" s="55">
        <f>F116+F120+F124+F128+F132</f>
        <v>0</v>
      </c>
      <c r="G112" s="50">
        <f t="shared" ref="G112:J112" si="138">G116+G120+G124+G128+G132</f>
        <v>5235.6000000000004</v>
      </c>
      <c r="H112" s="50">
        <f t="shared" si="138"/>
        <v>244.10000000000002</v>
      </c>
      <c r="I112" s="50">
        <f t="shared" si="138"/>
        <v>3022.2</v>
      </c>
      <c r="J112" s="71">
        <f t="shared" si="138"/>
        <v>0</v>
      </c>
    </row>
    <row r="113" spans="2:10">
      <c r="B113" s="136"/>
      <c r="C113" s="135"/>
      <c r="D113" s="41">
        <v>2023</v>
      </c>
      <c r="E113" s="42">
        <f>SUM(F113:J113)</f>
        <v>2851.9</v>
      </c>
      <c r="F113" s="51">
        <f>F117+F121+F125+F129+F133</f>
        <v>0</v>
      </c>
      <c r="G113" s="51">
        <f t="shared" ref="G113:J113" si="139">G117+G121+G125+G129+G133</f>
        <v>235.6</v>
      </c>
      <c r="H113" s="51">
        <f t="shared" si="139"/>
        <v>234.3</v>
      </c>
      <c r="I113" s="51">
        <f t="shared" si="139"/>
        <v>2382</v>
      </c>
      <c r="J113" s="72">
        <f t="shared" si="139"/>
        <v>0</v>
      </c>
    </row>
    <row r="114" spans="2:10">
      <c r="B114" s="136"/>
      <c r="C114" s="135"/>
      <c r="D114" s="43">
        <v>2024</v>
      </c>
      <c r="E114" s="54">
        <f t="shared" ref="E114" si="140">SUM(F114:J114)</f>
        <v>2851.9</v>
      </c>
      <c r="F114" s="51">
        <f>F118+F122+F126+F130+F134</f>
        <v>0</v>
      </c>
      <c r="G114" s="51">
        <f t="shared" ref="G114:J114" si="141">G118+G122+G126+G130+G134</f>
        <v>235.6</v>
      </c>
      <c r="H114" s="51">
        <f t="shared" si="141"/>
        <v>234.3</v>
      </c>
      <c r="I114" s="51">
        <f t="shared" si="141"/>
        <v>2382</v>
      </c>
      <c r="J114" s="72">
        <f t="shared" si="141"/>
        <v>0</v>
      </c>
    </row>
    <row r="115" spans="2:10">
      <c r="B115" s="136"/>
      <c r="C115" s="135"/>
      <c r="D115" s="32" t="s">
        <v>50</v>
      </c>
      <c r="E115" s="38">
        <f>SUM(E112:E114)</f>
        <v>14205.7</v>
      </c>
      <c r="F115" s="38">
        <f t="shared" ref="F115" si="142">SUM(F112:F114)</f>
        <v>0</v>
      </c>
      <c r="G115" s="38">
        <f t="shared" ref="G115" si="143">SUM(G112:G114)</f>
        <v>5706.8000000000011</v>
      </c>
      <c r="H115" s="38">
        <f t="shared" ref="H115" si="144">SUM(H112:H114)</f>
        <v>712.7</v>
      </c>
      <c r="I115" s="38">
        <f t="shared" ref="I115" si="145">SUM(I112:I114)</f>
        <v>7786.2</v>
      </c>
      <c r="J115" s="73">
        <f t="shared" ref="J115" si="146">SUM(J112:J114)</f>
        <v>0</v>
      </c>
    </row>
    <row r="116" spans="2:10">
      <c r="B116" s="132" t="s">
        <v>77</v>
      </c>
      <c r="C116" s="135" t="s">
        <v>68</v>
      </c>
      <c r="D116" s="39">
        <v>2022</v>
      </c>
      <c r="E116" s="53">
        <f>SUM(F116:J116)</f>
        <v>190.9</v>
      </c>
      <c r="F116" s="50"/>
      <c r="G116" s="50"/>
      <c r="H116" s="50">
        <v>190.9</v>
      </c>
      <c r="I116" s="50"/>
      <c r="J116" s="71"/>
    </row>
    <row r="117" spans="2:10">
      <c r="B117" s="133"/>
      <c r="C117" s="135"/>
      <c r="D117" s="41">
        <v>2023</v>
      </c>
      <c r="E117" s="42">
        <f>SUM(F117:J117)</f>
        <v>175.9</v>
      </c>
      <c r="F117" s="51"/>
      <c r="G117" s="51"/>
      <c r="H117" s="51">
        <v>175.9</v>
      </c>
      <c r="I117" s="51"/>
      <c r="J117" s="72"/>
    </row>
    <row r="118" spans="2:10">
      <c r="B118" s="133"/>
      <c r="C118" s="135"/>
      <c r="D118" s="43">
        <v>2024</v>
      </c>
      <c r="E118" s="54">
        <f t="shared" ref="E118" si="147">SUM(F118:J118)</f>
        <v>175.9</v>
      </c>
      <c r="F118" s="52"/>
      <c r="G118" s="52"/>
      <c r="H118" s="52">
        <v>175.9</v>
      </c>
      <c r="I118" s="52"/>
      <c r="J118" s="74"/>
    </row>
    <row r="119" spans="2:10">
      <c r="B119" s="134"/>
      <c r="C119" s="135"/>
      <c r="D119" s="32" t="s">
        <v>50</v>
      </c>
      <c r="E119" s="38">
        <f>SUM(E116:E118)</f>
        <v>542.70000000000005</v>
      </c>
      <c r="F119" s="38">
        <f t="shared" ref="F119" si="148">SUM(F116:F118)</f>
        <v>0</v>
      </c>
      <c r="G119" s="38">
        <f t="shared" ref="G119" si="149">SUM(G116:G118)</f>
        <v>0</v>
      </c>
      <c r="H119" s="38">
        <f t="shared" ref="H119" si="150">SUM(H116:H118)</f>
        <v>542.70000000000005</v>
      </c>
      <c r="I119" s="38">
        <f t="shared" ref="I119" si="151">SUM(I116:I118)</f>
        <v>0</v>
      </c>
      <c r="J119" s="73">
        <f t="shared" ref="J119" si="152">SUM(J116:J118)</f>
        <v>0</v>
      </c>
    </row>
    <row r="120" spans="2:10">
      <c r="B120" s="132" t="s">
        <v>78</v>
      </c>
      <c r="C120" s="135" t="s">
        <v>68</v>
      </c>
      <c r="D120" s="39">
        <v>2022</v>
      </c>
      <c r="E120" s="53">
        <f>SUM(F120:J120)</f>
        <v>53.2</v>
      </c>
      <c r="F120" s="50"/>
      <c r="G120" s="50"/>
      <c r="H120" s="50">
        <v>53.2</v>
      </c>
      <c r="I120" s="50"/>
      <c r="J120" s="71"/>
    </row>
    <row r="121" spans="2:10">
      <c r="B121" s="133"/>
      <c r="C121" s="135"/>
      <c r="D121" s="41">
        <v>2023</v>
      </c>
      <c r="E121" s="42">
        <f>SUM(F121:J121)</f>
        <v>58.4</v>
      </c>
      <c r="F121" s="51"/>
      <c r="G121" s="51"/>
      <c r="H121" s="51">
        <v>58.4</v>
      </c>
      <c r="I121" s="51"/>
      <c r="J121" s="72"/>
    </row>
    <row r="122" spans="2:10">
      <c r="B122" s="133"/>
      <c r="C122" s="135"/>
      <c r="D122" s="43">
        <v>2024</v>
      </c>
      <c r="E122" s="54">
        <f t="shared" ref="E122" si="153">SUM(F122:J122)</f>
        <v>58.4</v>
      </c>
      <c r="F122" s="52"/>
      <c r="G122" s="52"/>
      <c r="H122" s="52">
        <v>58.4</v>
      </c>
      <c r="I122" s="52"/>
      <c r="J122" s="74"/>
    </row>
    <row r="123" spans="2:10">
      <c r="B123" s="134"/>
      <c r="C123" s="135"/>
      <c r="D123" s="32" t="s">
        <v>50</v>
      </c>
      <c r="E123" s="38">
        <f>SUM(E120:E122)</f>
        <v>170</v>
      </c>
      <c r="F123" s="38">
        <f t="shared" ref="F123" si="154">SUM(F120:F122)</f>
        <v>0</v>
      </c>
      <c r="G123" s="38">
        <f t="shared" ref="G123" si="155">SUM(G120:G122)</f>
        <v>0</v>
      </c>
      <c r="H123" s="38">
        <f t="shared" ref="H123" si="156">SUM(H120:H122)</f>
        <v>170</v>
      </c>
      <c r="I123" s="38">
        <f t="shared" ref="I123" si="157">SUM(I120:I122)</f>
        <v>0</v>
      </c>
      <c r="J123" s="73">
        <f t="shared" ref="J123" si="158">SUM(J120:J122)</f>
        <v>0</v>
      </c>
    </row>
    <row r="124" spans="2:10">
      <c r="B124" s="132" t="s">
        <v>79</v>
      </c>
      <c r="C124" s="135" t="s">
        <v>68</v>
      </c>
      <c r="D124" s="39">
        <v>2022</v>
      </c>
      <c r="E124" s="53">
        <f>SUM(F124:J124)</f>
        <v>2628.2</v>
      </c>
      <c r="F124" s="50"/>
      <c r="G124" s="50"/>
      <c r="H124" s="50"/>
      <c r="I124" s="50">
        <v>2628.2</v>
      </c>
      <c r="J124" s="71"/>
    </row>
    <row r="125" spans="2:10">
      <c r="B125" s="133"/>
      <c r="C125" s="135"/>
      <c r="D125" s="41">
        <v>2023</v>
      </c>
      <c r="E125" s="42">
        <f>SUM(F125:J125)</f>
        <v>2364.3000000000002</v>
      </c>
      <c r="F125" s="51"/>
      <c r="G125" s="51"/>
      <c r="H125" s="51"/>
      <c r="I125" s="51">
        <v>2364.3000000000002</v>
      </c>
      <c r="J125" s="72"/>
    </row>
    <row r="126" spans="2:10">
      <c r="B126" s="133"/>
      <c r="C126" s="135"/>
      <c r="D126" s="43">
        <v>2024</v>
      </c>
      <c r="E126" s="54">
        <f t="shared" ref="E126" si="159">SUM(F126:J126)</f>
        <v>2364.3000000000002</v>
      </c>
      <c r="F126" s="52"/>
      <c r="G126" s="52"/>
      <c r="H126" s="52"/>
      <c r="I126" s="52">
        <v>2364.3000000000002</v>
      </c>
      <c r="J126" s="74"/>
    </row>
    <row r="127" spans="2:10">
      <c r="B127" s="134"/>
      <c r="C127" s="135"/>
      <c r="D127" s="32" t="s">
        <v>50</v>
      </c>
      <c r="E127" s="38">
        <f>SUM(E124:E126)</f>
        <v>7356.8</v>
      </c>
      <c r="F127" s="38">
        <f t="shared" ref="F127" si="160">SUM(F124:F126)</f>
        <v>0</v>
      </c>
      <c r="G127" s="38">
        <f t="shared" ref="G127" si="161">SUM(G124:G126)</f>
        <v>0</v>
      </c>
      <c r="H127" s="38">
        <f t="shared" ref="H127" si="162">SUM(H124:H126)</f>
        <v>0</v>
      </c>
      <c r="I127" s="38">
        <f t="shared" ref="I127" si="163">SUM(I124:I126)</f>
        <v>7356.8</v>
      </c>
      <c r="J127" s="73">
        <f t="shared" ref="J127" si="164">SUM(J124:J126)</f>
        <v>0</v>
      </c>
    </row>
    <row r="128" spans="2:10">
      <c r="B128" s="132" t="s">
        <v>80</v>
      </c>
      <c r="C128" s="135" t="s">
        <v>68</v>
      </c>
      <c r="D128" s="39">
        <v>2022</v>
      </c>
      <c r="E128" s="53">
        <f>SUM(F128:J128)</f>
        <v>253.29999999999998</v>
      </c>
      <c r="F128" s="50"/>
      <c r="G128" s="50">
        <v>235.6</v>
      </c>
      <c r="H128" s="50"/>
      <c r="I128" s="50">
        <v>17.7</v>
      </c>
      <c r="J128" s="71"/>
    </row>
    <row r="129" spans="2:10">
      <c r="B129" s="133"/>
      <c r="C129" s="135"/>
      <c r="D129" s="41">
        <v>2023</v>
      </c>
      <c r="E129" s="42">
        <f>SUM(F129:J129)</f>
        <v>253.29999999999998</v>
      </c>
      <c r="F129" s="51"/>
      <c r="G129" s="51">
        <v>235.6</v>
      </c>
      <c r="H129" s="51"/>
      <c r="I129" s="51">
        <v>17.7</v>
      </c>
      <c r="J129" s="72"/>
    </row>
    <row r="130" spans="2:10">
      <c r="B130" s="133"/>
      <c r="C130" s="135"/>
      <c r="D130" s="43">
        <v>2024</v>
      </c>
      <c r="E130" s="54">
        <f t="shared" ref="E130" si="165">SUM(F130:J130)</f>
        <v>253.29999999999998</v>
      </c>
      <c r="F130" s="52"/>
      <c r="G130" s="52">
        <v>235.6</v>
      </c>
      <c r="H130" s="52"/>
      <c r="I130" s="52">
        <v>17.7</v>
      </c>
      <c r="J130" s="74"/>
    </row>
    <row r="131" spans="2:10">
      <c r="B131" s="134"/>
      <c r="C131" s="135"/>
      <c r="D131" s="32" t="s">
        <v>50</v>
      </c>
      <c r="E131" s="38">
        <f>SUM(E128:E130)</f>
        <v>759.9</v>
      </c>
      <c r="F131" s="38">
        <f t="shared" ref="F131" si="166">SUM(F128:F130)</f>
        <v>0</v>
      </c>
      <c r="G131" s="38">
        <f t="shared" ref="G131" si="167">SUM(G128:G130)</f>
        <v>706.8</v>
      </c>
      <c r="H131" s="38">
        <f t="shared" ref="H131" si="168">SUM(H128:H130)</f>
        <v>0</v>
      </c>
      <c r="I131" s="38">
        <f t="shared" ref="I131" si="169">SUM(I128:I130)</f>
        <v>53.099999999999994</v>
      </c>
      <c r="J131" s="73">
        <f t="shared" ref="J131" si="170">SUM(J128:J130)</f>
        <v>0</v>
      </c>
    </row>
    <row r="132" spans="2:10">
      <c r="B132" s="132" t="s">
        <v>81</v>
      </c>
      <c r="C132" s="135" t="s">
        <v>68</v>
      </c>
      <c r="D132" s="39">
        <v>2022</v>
      </c>
      <c r="E132" s="53">
        <f>SUM(F132:J132)</f>
        <v>5376.3</v>
      </c>
      <c r="F132" s="50"/>
      <c r="G132" s="50">
        <v>5000</v>
      </c>
      <c r="H132" s="50"/>
      <c r="I132" s="50">
        <v>376.3</v>
      </c>
      <c r="J132" s="71"/>
    </row>
    <row r="133" spans="2:10">
      <c r="B133" s="133"/>
      <c r="C133" s="135"/>
      <c r="D133" s="41">
        <v>2023</v>
      </c>
      <c r="E133" s="42">
        <f>SUM(F133:J133)</f>
        <v>0</v>
      </c>
      <c r="F133" s="51"/>
      <c r="G133" s="51"/>
      <c r="H133" s="51"/>
      <c r="I133" s="51"/>
      <c r="J133" s="72"/>
    </row>
    <row r="134" spans="2:10">
      <c r="B134" s="133"/>
      <c r="C134" s="135"/>
      <c r="D134" s="43">
        <v>2024</v>
      </c>
      <c r="E134" s="54">
        <f t="shared" ref="E134" si="171">SUM(F134:J134)</f>
        <v>0</v>
      </c>
      <c r="F134" s="52"/>
      <c r="G134" s="52"/>
      <c r="H134" s="52"/>
      <c r="I134" s="52"/>
      <c r="J134" s="74"/>
    </row>
    <row r="135" spans="2:10" ht="19.5" thickBot="1">
      <c r="B135" s="149"/>
      <c r="C135" s="150"/>
      <c r="D135" s="75" t="s">
        <v>50</v>
      </c>
      <c r="E135" s="76">
        <f>SUM(E132:E134)</f>
        <v>5376.3</v>
      </c>
      <c r="F135" s="76">
        <f t="shared" ref="F135" si="172">SUM(F132:F134)</f>
        <v>0</v>
      </c>
      <c r="G135" s="76">
        <f t="shared" ref="G135" si="173">SUM(G132:G134)</f>
        <v>5000</v>
      </c>
      <c r="H135" s="76">
        <f t="shared" ref="H135" si="174">SUM(H132:H134)</f>
        <v>0</v>
      </c>
      <c r="I135" s="76">
        <f t="shared" ref="I135" si="175">SUM(I132:I134)</f>
        <v>376.3</v>
      </c>
      <c r="J135" s="77">
        <f t="shared" ref="J135" si="176">SUM(J132:J134)</f>
        <v>0</v>
      </c>
    </row>
  </sheetData>
  <mergeCells count="73">
    <mergeCell ref="I2:J2"/>
    <mergeCell ref="I1:J1"/>
    <mergeCell ref="B132:B135"/>
    <mergeCell ref="C132:C135"/>
    <mergeCell ref="B53:B56"/>
    <mergeCell ref="C53:C56"/>
    <mergeCell ref="B103:B106"/>
    <mergeCell ref="C103:C106"/>
    <mergeCell ref="B112:B115"/>
    <mergeCell ref="C112:C115"/>
    <mergeCell ref="B124:B127"/>
    <mergeCell ref="C124:C127"/>
    <mergeCell ref="B111:J111"/>
    <mergeCell ref="B128:B131"/>
    <mergeCell ref="C128:C131"/>
    <mergeCell ref="B116:B119"/>
    <mergeCell ref="C116:C119"/>
    <mergeCell ref="B93:J93"/>
    <mergeCell ref="B102:J102"/>
    <mergeCell ref="B120:B123"/>
    <mergeCell ref="C120:C123"/>
    <mergeCell ref="B89:B92"/>
    <mergeCell ref="C89:C92"/>
    <mergeCell ref="B98:B101"/>
    <mergeCell ref="C98:C101"/>
    <mergeCell ref="B107:B110"/>
    <mergeCell ref="C107:C110"/>
    <mergeCell ref="B94:B97"/>
    <mergeCell ref="C94:C97"/>
    <mergeCell ref="B77:B80"/>
    <mergeCell ref="C77:C80"/>
    <mergeCell ref="B81:B84"/>
    <mergeCell ref="C81:C84"/>
    <mergeCell ref="B85:B88"/>
    <mergeCell ref="C85:C88"/>
    <mergeCell ref="C61:C64"/>
    <mergeCell ref="B65:B68"/>
    <mergeCell ref="C65:C68"/>
    <mergeCell ref="B69:B72"/>
    <mergeCell ref="C69:C72"/>
    <mergeCell ref="B3:J3"/>
    <mergeCell ref="B6:B7"/>
    <mergeCell ref="C6:C7"/>
    <mergeCell ref="D6:D7"/>
    <mergeCell ref="E6:J6"/>
    <mergeCell ref="B4:J4"/>
    <mergeCell ref="B9:B12"/>
    <mergeCell ref="C9:C12"/>
    <mergeCell ref="B23:J23"/>
    <mergeCell ref="B36:B39"/>
    <mergeCell ref="C36:C39"/>
    <mergeCell ref="B32:B35"/>
    <mergeCell ref="C32:C35"/>
    <mergeCell ref="B28:B31"/>
    <mergeCell ref="C28:C31"/>
    <mergeCell ref="B14:B17"/>
    <mergeCell ref="C14:C17"/>
    <mergeCell ref="B73:B76"/>
    <mergeCell ref="C73:C76"/>
    <mergeCell ref="B19:B22"/>
    <mergeCell ref="C19:C22"/>
    <mergeCell ref="B24:B27"/>
    <mergeCell ref="C24:C27"/>
    <mergeCell ref="B40:B43"/>
    <mergeCell ref="C40:C43"/>
    <mergeCell ref="B44:B47"/>
    <mergeCell ref="C44:C47"/>
    <mergeCell ref="B48:B51"/>
    <mergeCell ref="C48:C51"/>
    <mergeCell ref="B57:B60"/>
    <mergeCell ref="C57:C60"/>
    <mergeCell ref="B52:J52"/>
    <mergeCell ref="B61:B64"/>
  </mergeCells>
  <printOptions horizontalCentered="1"/>
  <pageMargins left="0" right="0" top="0" bottom="0" header="0" footer="0"/>
  <pageSetup paperSize="9" scale="74" fitToHeight="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Паспорт МП культура МП город</vt:lpstr>
      <vt:lpstr>Приложение 1</vt:lpstr>
      <vt:lpstr>Приложение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STV</dc:creator>
  <cp:lastModifiedBy>FedorovaYN</cp:lastModifiedBy>
  <cp:lastPrinted>2022-08-10T07:14:54Z</cp:lastPrinted>
  <dcterms:created xsi:type="dcterms:W3CDTF">2021-11-01T10:33:17Z</dcterms:created>
  <dcterms:modified xsi:type="dcterms:W3CDTF">2022-08-10T07:15:25Z</dcterms:modified>
</cp:coreProperties>
</file>