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35" windowWidth="20640" windowHeight="11400" activeTab="2"/>
  </bookViews>
  <sheets>
    <sheet name="Паспорт МП культ спорт МП район" sheetId="1" r:id="rId1"/>
    <sheet name="Приложение 1" sheetId="2" r:id="rId2"/>
    <sheet name="Приложение 2" sheetId="3" r:id="rId3"/>
  </sheets>
  <calcPr calcId="125725"/>
</workbook>
</file>

<file path=xl/calcChain.xml><?xml version="1.0" encoding="utf-8"?>
<calcChain xmlns="http://schemas.openxmlformats.org/spreadsheetml/2006/main">
  <c r="F18" i="3"/>
  <c r="F14" s="1"/>
  <c r="G15"/>
  <c r="H15"/>
  <c r="I15"/>
  <c r="J15"/>
  <c r="J16"/>
  <c r="G14"/>
  <c r="I14"/>
  <c r="F19"/>
  <c r="F15" s="1"/>
  <c r="G19"/>
  <c r="H19"/>
  <c r="I19"/>
  <c r="J19"/>
  <c r="F20"/>
  <c r="G20"/>
  <c r="G16" s="1"/>
  <c r="H20"/>
  <c r="H16" s="1"/>
  <c r="I20"/>
  <c r="I16" s="1"/>
  <c r="J20"/>
  <c r="G18"/>
  <c r="H18"/>
  <c r="H21" s="1"/>
  <c r="I18"/>
  <c r="I21" s="1"/>
  <c r="J18"/>
  <c r="J14" s="1"/>
  <c r="E18"/>
  <c r="E20" l="1"/>
  <c r="E19"/>
  <c r="G21"/>
  <c r="H14"/>
  <c r="J21"/>
  <c r="F16"/>
  <c r="E21"/>
  <c r="F21"/>
  <c r="H33"/>
  <c r="H34"/>
  <c r="H32"/>
  <c r="G17" l="1"/>
  <c r="E16"/>
  <c r="H17"/>
  <c r="J17"/>
  <c r="E15"/>
  <c r="I17" l="1"/>
  <c r="E14"/>
  <c r="E17" s="1"/>
  <c r="F17"/>
  <c r="F32" l="1"/>
  <c r="F33"/>
  <c r="G33"/>
  <c r="I33"/>
  <c r="J33"/>
  <c r="F34"/>
  <c r="G34"/>
  <c r="I34"/>
  <c r="J34"/>
  <c r="G32"/>
  <c r="I32"/>
  <c r="J32"/>
  <c r="F54"/>
  <c r="G54"/>
  <c r="H54"/>
  <c r="I54"/>
  <c r="J54"/>
  <c r="F55"/>
  <c r="G55"/>
  <c r="H55"/>
  <c r="I55"/>
  <c r="J55"/>
  <c r="G53"/>
  <c r="H53"/>
  <c r="I53"/>
  <c r="J53"/>
  <c r="F53"/>
  <c r="F74"/>
  <c r="F75"/>
  <c r="G75"/>
  <c r="H75"/>
  <c r="I75"/>
  <c r="J75"/>
  <c r="F76"/>
  <c r="G76"/>
  <c r="H76"/>
  <c r="I76"/>
  <c r="J76"/>
  <c r="G74"/>
  <c r="H74"/>
  <c r="I74"/>
  <c r="J74"/>
  <c r="I27" l="1"/>
  <c r="I9" s="1"/>
  <c r="G27"/>
  <c r="G9" s="1"/>
  <c r="I29"/>
  <c r="I11" s="1"/>
  <c r="G29"/>
  <c r="G11" s="1"/>
  <c r="J28"/>
  <c r="J10" s="1"/>
  <c r="H28"/>
  <c r="H10" s="1"/>
  <c r="F28"/>
  <c r="F10" s="1"/>
  <c r="J27"/>
  <c r="J9" s="1"/>
  <c r="H27"/>
  <c r="H9" s="1"/>
  <c r="J29"/>
  <c r="J11" s="1"/>
  <c r="H29"/>
  <c r="H11" s="1"/>
  <c r="F29"/>
  <c r="F11" s="1"/>
  <c r="I28"/>
  <c r="I10" s="1"/>
  <c r="G28"/>
  <c r="G10" s="1"/>
  <c r="F27"/>
  <c r="F9" s="1"/>
  <c r="J89"/>
  <c r="I89"/>
  <c r="H89"/>
  <c r="G89"/>
  <c r="F89"/>
  <c r="E88"/>
  <c r="E87"/>
  <c r="E86"/>
  <c r="J85"/>
  <c r="I85"/>
  <c r="H85"/>
  <c r="G85"/>
  <c r="F85"/>
  <c r="E84"/>
  <c r="E83"/>
  <c r="E82"/>
  <c r="J81"/>
  <c r="I81"/>
  <c r="H81"/>
  <c r="G81"/>
  <c r="F81"/>
  <c r="E80"/>
  <c r="E79"/>
  <c r="E78"/>
  <c r="J72"/>
  <c r="I72"/>
  <c r="H72"/>
  <c r="G72"/>
  <c r="F72"/>
  <c r="E71"/>
  <c r="E70"/>
  <c r="J68"/>
  <c r="I68"/>
  <c r="H68"/>
  <c r="G68"/>
  <c r="F68"/>
  <c r="E67"/>
  <c r="E66"/>
  <c r="E65"/>
  <c r="J64"/>
  <c r="I64"/>
  <c r="H64"/>
  <c r="G64"/>
  <c r="F64"/>
  <c r="E63"/>
  <c r="E62"/>
  <c r="E61"/>
  <c r="J60"/>
  <c r="I60"/>
  <c r="H60"/>
  <c r="G60"/>
  <c r="F60"/>
  <c r="E59"/>
  <c r="E58"/>
  <c r="E57"/>
  <c r="J51"/>
  <c r="I51"/>
  <c r="H51"/>
  <c r="G51"/>
  <c r="F51"/>
  <c r="E50"/>
  <c r="E49"/>
  <c r="E48"/>
  <c r="J47"/>
  <c r="I47"/>
  <c r="H47"/>
  <c r="G47"/>
  <c r="F47"/>
  <c r="E46"/>
  <c r="E45"/>
  <c r="E44"/>
  <c r="J43"/>
  <c r="I43"/>
  <c r="H43"/>
  <c r="G43"/>
  <c r="F43"/>
  <c r="E42"/>
  <c r="E41"/>
  <c r="E40"/>
  <c r="J39"/>
  <c r="I39"/>
  <c r="H39"/>
  <c r="G39"/>
  <c r="F39"/>
  <c r="E38"/>
  <c r="E37"/>
  <c r="E36"/>
  <c r="J35"/>
  <c r="G35"/>
  <c r="J25"/>
  <c r="I25"/>
  <c r="H25"/>
  <c r="G25"/>
  <c r="F25"/>
  <c r="E24"/>
  <c r="E23"/>
  <c r="E22"/>
  <c r="E51" l="1"/>
  <c r="E89"/>
  <c r="J77"/>
  <c r="E60"/>
  <c r="E74"/>
  <c r="I77"/>
  <c r="E81"/>
  <c r="E43"/>
  <c r="E72"/>
  <c r="G77"/>
  <c r="E25"/>
  <c r="E54"/>
  <c r="J56"/>
  <c r="E47"/>
  <c r="E85"/>
  <c r="E76"/>
  <c r="H77"/>
  <c r="E53"/>
  <c r="E68"/>
  <c r="I56"/>
  <c r="E64"/>
  <c r="E55"/>
  <c r="E33"/>
  <c r="E34"/>
  <c r="E39"/>
  <c r="E32"/>
  <c r="I35"/>
  <c r="H35"/>
  <c r="F56"/>
  <c r="E75"/>
  <c r="F35"/>
  <c r="H56"/>
  <c r="F77"/>
  <c r="G56"/>
  <c r="F30" l="1"/>
  <c r="J12"/>
  <c r="E77"/>
  <c r="E56"/>
  <c r="E35"/>
  <c r="G30"/>
  <c r="J30"/>
  <c r="E29"/>
  <c r="I12"/>
  <c r="I30"/>
  <c r="H12"/>
  <c r="H30"/>
  <c r="E27"/>
  <c r="E28"/>
  <c r="E10"/>
  <c r="D42" i="1" s="1"/>
  <c r="E11" i="3"/>
  <c r="D43" i="1" s="1"/>
  <c r="G12" i="3"/>
  <c r="E9" l="1"/>
  <c r="E30"/>
  <c r="F12"/>
  <c r="E12" l="1"/>
  <c r="D41" i="1"/>
  <c r="D44" s="1"/>
</calcChain>
</file>

<file path=xl/sharedStrings.xml><?xml version="1.0" encoding="utf-8"?>
<sst xmlns="http://schemas.openxmlformats.org/spreadsheetml/2006/main" count="187" uniqueCount="117">
  <si>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</si>
  <si>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</si>
  <si>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</si>
  <si>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</si>
  <si>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</si>
  <si>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</si>
  <si>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</si>
  <si>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Год реализации</t>
  </si>
  <si>
    <t>2022 год</t>
  </si>
  <si>
    <t>2023 год</t>
  </si>
  <si>
    <t>2024 год</t>
  </si>
  <si>
    <t>ИТОГО:</t>
  </si>
  <si>
    <t>Всего:</t>
  </si>
  <si>
    <t>Налоговые расходы не предусмотрены</t>
  </si>
  <si>
    <t>Размер налоговых расходов, направленных на достижение цели муниципальной программы, - всего, в том числе по годам реализации, (тыс. руб.)</t>
  </si>
  <si>
    <t>Финансовое обеспечение муниципальной программы - всего, в том числе по годам реализации, (тыс. руб.)</t>
  </si>
  <si>
    <t>Проекты, реализуемые в рамках муниципальной программы, (тыс. руб.)</t>
  </si>
  <si>
    <t>ПАСПОРТ</t>
  </si>
  <si>
    <t>Муниципальной программы</t>
  </si>
  <si>
    <t>2022-2024 годы</t>
  </si>
  <si>
    <t>Муниципальное казённое учреждение "Центр культуры, спорта, молодёжной политики и туризма"</t>
  </si>
  <si>
    <t>К 2024 году:</t>
  </si>
  <si>
    <t>МО «Кингисеппский муниципальный район»</t>
  </si>
  <si>
    <t>"Развитие культуры, спорта и молодежной политики в Кингисеппском муниципальном районе"</t>
  </si>
  <si>
    <t>Муниципальное автономное учреждение "ОЛИМП"</t>
  </si>
  <si>
    <t>Некоммерческие организации</t>
  </si>
  <si>
    <t>увеличение удельного веса молодежи (14-35 лет) с активной гражданской позицией в общей численности населения данной возрастной группы</t>
  </si>
  <si>
    <t>увеличение доли населения муниципального района, систематически занимающегося физической культурой и спортом</t>
  </si>
  <si>
    <t>увеличение доли населения, участвующего в культурно-массовых мероприятиях муниципального района</t>
  </si>
  <si>
    <t>Подпрограммы не предусмотрены</t>
  </si>
  <si>
    <t>Комитет по спорту, культуре, молодежной политике  и туризму администрации МО "Кингисеппский муниципальный район"</t>
  </si>
  <si>
    <t>Приложение 1</t>
  </si>
  <si>
    <t>к муниципальной программе</t>
  </si>
  <si>
    <t>Сведения о показателях (индикаторах )муниципальной программы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</si>
  <si>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</si>
  <si>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</si>
  <si>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</si>
  <si>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</si>
  <si>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</si>
  <si>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</si>
  <si>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 xml:space="preserve"> </t>
  </si>
  <si>
    <t>Приложение 2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</si>
  <si>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</si>
  <si>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</si>
  <si>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</si>
  <si>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</si>
  <si>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</si>
  <si>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</si>
  <si>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</si>
  <si>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</si>
  <si>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</si>
  <si>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</si>
  <si>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</si>
  <si>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</si>
  <si>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</si>
  <si>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>Проектная часть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</si>
  <si>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</si>
  <si>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</si>
  <si>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</si>
  <si>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МКУ "Центр культуры, спорта, молодежной политики и туризма"</t>
  </si>
  <si>
    <t>Развитие культуры, спорта и молодежной политики в Кингисеппском муниципальном районе</t>
  </si>
  <si>
    <t>Комплекс процессных мероприятий "Обеспечение условий для развития физической культуры и спорта в муниципальном районе"</t>
  </si>
  <si>
    <t>МАУ "ОЛИМП"</t>
  </si>
  <si>
    <t>Иные межбюджетные трансферты на организацию и проведение спортивно-массовых мероприятий</t>
  </si>
  <si>
    <t>Иные межбюджетные трансферты на участие спортсменов района в соревнованиях различного уровня</t>
  </si>
  <si>
    <t>Проектирование, строительство, капитальный ремонт, ремонт объектов образования</t>
  </si>
  <si>
    <t>МБУДО КДЮСШ "Юность"</t>
  </si>
  <si>
    <t>МКУ "Центр культуры, спорта, молодежной политики и туризма", МАУ "ОЛИМП", МБУДО КДЮСШ "Юность"</t>
  </si>
  <si>
    <t>Комплекс процессных мероприятий "Создание условий для развития культуры в муниципальном районе"</t>
  </si>
  <si>
    <t>Иные межбюджетные трансферты на организацию и проведение районных культурно-массовых мероприятий</t>
  </si>
  <si>
    <t>Иные межбюджетные трансферты на участие творческих коллективов Кингисеппского района в мероприятиях различного уровня</t>
  </si>
  <si>
    <t>Иные межбюджетные трансферты на 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</si>
  <si>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Мероприятия организационного характера</t>
  </si>
  <si>
    <t>Комплекс процессных мероприятий "Создание условий для развития молодежной политики в муниципальном районе"</t>
  </si>
  <si>
    <t>Иные межбюджетные трансферты на организацию и проведение районных молодежных мероприятий</t>
  </si>
  <si>
    <t>Иные межбюджетные трансферты на участие в молодежных мероприятиях различного уровня</t>
  </si>
  <si>
    <t>Оказание поддержки добровольческому (волонтерскому) движению</t>
  </si>
  <si>
    <t>Создание условий для развитие культуры в муниципальном районе.</t>
  </si>
  <si>
    <t>Обеспечение условий для развития физической культуры и спорта в муниципальном районе.</t>
  </si>
  <si>
    <t>Создание условий для развитие молодежной политики в муниципальном районе.</t>
  </si>
  <si>
    <t>ед.</t>
  </si>
  <si>
    <t>чел.</t>
  </si>
  <si>
    <t>Показатель 1.  Предоставление субсидии муниципальным автономным и бюджетным  учреждениям  на финансовое обеспечение выполнения муниципального задания</t>
  </si>
  <si>
    <t>Приложение</t>
  </si>
  <si>
    <t xml:space="preserve"> к постановлению администрации</t>
  </si>
  <si>
    <t xml:space="preserve">Показатель 2  Количество участников                                                                                </t>
  </si>
  <si>
    <t xml:space="preserve">Показатель 1. Количество мероприятий                                                                          </t>
  </si>
  <si>
    <t xml:space="preserve">Показатель 2  Количество участников                                                            </t>
  </si>
  <si>
    <t xml:space="preserve">Показатель 3 Обеспечение ресурсно-добровольческого центра                                                                         </t>
  </si>
  <si>
    <t>1. 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 в муниципальном районе;</t>
  </si>
  <si>
    <t>Финансовое обеспечение муниципальной программы (План реализации)</t>
  </si>
  <si>
    <t xml:space="preserve">Показатель 1  Количество мероприятий   и участие в мероприятиях другого уровня                                                                               </t>
  </si>
  <si>
    <t xml:space="preserve">2. повышение интереса различных категорий жителей к культурным традициям муниципального района посредством проведения культурно - массовых, информационно-познавательных и развлекательных мероприятий, и участие в мероприятиях другого уровня     </t>
  </si>
  <si>
    <t>Мероприятия, направленные на достижение цели федерального проекта "Спорт-норма жизни"</t>
  </si>
  <si>
    <t>Комитет по спорту, культуре, молодежной политике  и туризму, МАУ "ОЛИМП", МКУ "Служба заказчика"</t>
  </si>
  <si>
    <t>Прочие мероприятия в области физической культуры и спорта</t>
  </si>
  <si>
    <t xml:space="preserve"> МАУ "ОЛИМП", МКУ "Служба заказчика"</t>
  </si>
  <si>
    <t>Задача 2. 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 в муниципальном районе.</t>
  </si>
  <si>
    <t xml:space="preserve">Задача 3. Повышение интереса различных категорий жителей к культурным традициям муниципального района посредством проведения культурно - массовых, информационно-познавательных и развлекательных мероприятий, и участие в мероприятиях другого уровня                                               </t>
  </si>
  <si>
    <t>Задача 4. Организация, участие и осуществление мероприятий по работе с молодежью муниципального района</t>
  </si>
  <si>
    <t>3. организация, участие и осуществление мероприятий по работе с молодежью муниципального района</t>
  </si>
  <si>
    <t xml:space="preserve">Показатель 3. Количество  мероприятий </t>
  </si>
  <si>
    <t xml:space="preserve">Показатель 4. Количество участников </t>
  </si>
  <si>
    <t>Показатель 5. Количество спортсменов, прошедших диспансеризацию</t>
  </si>
  <si>
    <t xml:space="preserve">Показатель 6. Количество спортивных объектов                                           </t>
  </si>
  <si>
    <t xml:space="preserve">Показатель 2. Численность систематически занимающихся </t>
  </si>
  <si>
    <t>Задача 1. Развитие спортивной инфраструктуры (проектирование, строительство и реконструкция)</t>
  </si>
  <si>
    <t>Показатель 1. Количество введенных в эксплуатацию спортивных объектов путем реализации мероприятий по строительству и реконструкции спортивных объектов</t>
  </si>
  <si>
    <t xml:space="preserve">Мероприятия, направленные на достижение цели проекта </t>
  </si>
  <si>
    <t>Комитет по спорту, культуре, молодежной политике  и туризму</t>
  </si>
  <si>
    <t>Комитет по спорту, культуре, молодежной политике  и туризму , МКУ "Центр культуры, спорта, молодежной политики и туризма", администрация МО "Кингисеппский муниципальный район", МКУ "АХК"</t>
  </si>
  <si>
    <t>Администрация МО "Кингисеппский муниципальный район", МКУ "АХК"</t>
  </si>
  <si>
    <t>Администрация муниципального образования "Кингисеппский муниципальный район"</t>
  </si>
  <si>
    <t>Муниципальное казенное учреждение "Административно-хозяйственный комплекс"</t>
  </si>
  <si>
    <t>Муниципальное бюджетное учреждение дополнительного образования "Кингисеппская детско-юношеская спортивная школа "Юность"</t>
  </si>
  <si>
    <t>Муниципальное казенное учреждение "Служба городского хозяйства"</t>
  </si>
  <si>
    <t>от 12.11.2013г. №3054 (с изменениями от 04.04.2014г. №706, от 07.05.2014г. №1024, от 12.11.2014г. № 3050, от 18.09.2015г. № 2073, от 18.12.2015г. № 2808, от 23.12.2016г. № 3347, от 01.02.2018г. № 184, от 11.03.2019г. №433, от 29.11.2019г. № 2746, от 14.02.2020г. №330, от 27.04.2020г. №962, от 08.07.2020г. № 1435, от 15.09.2020г.  № 1969; от 13.11.2020г. № 2482; от 01.04.2021г. № 740, от 24.09.2021г. №2180, от 21.01.2022г. №89, от 10.02.2022г. №265, от 09.08.2022г. №1817, от 21.10.2022 № 2584)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</si>
</sst>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_-* #,##0.0_р_._-;\-* #,##0.0_р_._-;_-* &quot;-&quot;??_р_._-;_-@_-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5" fillId="0" borderId="21" xfId="0" applyFont="1" applyBorder="1" applyAlignment="1">
      <alignment horizontal="justify" vertical="center" wrapText="1"/>
    </xf>
    <xf numFmtId="164" fontId="2" fillId="0" borderId="22" xfId="1" applyNumberFormat="1" applyFont="1" applyBorder="1"/>
    <xf numFmtId="0" fontId="5" fillId="0" borderId="23" xfId="0" applyFont="1" applyBorder="1" applyAlignment="1">
      <alignment horizontal="justify" vertical="center" wrapText="1"/>
    </xf>
    <xf numFmtId="164" fontId="2" fillId="0" borderId="24" xfId="1" applyNumberFormat="1" applyFont="1" applyBorder="1"/>
    <xf numFmtId="0" fontId="5" fillId="0" borderId="25" xfId="0" applyFont="1" applyBorder="1" applyAlignment="1">
      <alignment horizontal="justify" vertical="center" wrapText="1"/>
    </xf>
    <xf numFmtId="164" fontId="2" fillId="0" borderId="26" xfId="1" applyNumberFormat="1" applyFont="1" applyBorder="1"/>
    <xf numFmtId="165" fontId="2" fillId="0" borderId="0" xfId="0" applyNumberFormat="1" applyFont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horizontal="right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right" vertical="center" wrapText="1"/>
    </xf>
    <xf numFmtId="0" fontId="10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1" xfId="0" applyNumberFormat="1" applyFont="1" applyFill="1" applyBorder="1" applyAlignment="1">
      <alignment horizontal="center" vertical="center" wrapText="1"/>
    </xf>
    <xf numFmtId="0" fontId="8" fillId="0" borderId="23" xfId="0" applyNumberFormat="1" applyFont="1" applyFill="1" applyBorder="1" applyAlignment="1">
      <alignment horizontal="center" vertical="center" wrapText="1"/>
    </xf>
    <xf numFmtId="0" fontId="8" fillId="0" borderId="25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0" fontId="5" fillId="0" borderId="0" xfId="0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0" fontId="5" fillId="0" borderId="0" xfId="0" applyFont="1" applyFill="1" applyAlignment="1">
      <alignment wrapText="1"/>
    </xf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166" fontId="12" fillId="2" borderId="27" xfId="1" applyNumberFormat="1" applyFont="1" applyFill="1" applyBorder="1" applyAlignment="1">
      <alignment horizontal="center" vertical="center" wrapText="1"/>
    </xf>
    <xf numFmtId="166" fontId="12" fillId="2" borderId="21" xfId="1" applyNumberFormat="1" applyFont="1" applyFill="1" applyBorder="1" applyAlignment="1">
      <alignment horizontal="center" vertical="center" wrapText="1"/>
    </xf>
    <xf numFmtId="166" fontId="12" fillId="2" borderId="22" xfId="1" applyNumberFormat="1" applyFont="1" applyFill="1" applyBorder="1" applyAlignment="1">
      <alignment horizontal="center" vertical="center" wrapText="1"/>
    </xf>
    <xf numFmtId="166" fontId="12" fillId="2" borderId="23" xfId="1" applyNumberFormat="1" applyFont="1" applyFill="1" applyBorder="1" applyAlignment="1">
      <alignment horizontal="center" vertical="center" wrapText="1"/>
    </xf>
    <xf numFmtId="166" fontId="12" fillId="2" borderId="24" xfId="1" applyNumberFormat="1" applyFont="1" applyFill="1" applyBorder="1" applyAlignment="1">
      <alignment horizontal="center" vertical="center" wrapText="1"/>
    </xf>
    <xf numFmtId="166" fontId="12" fillId="2" borderId="28" xfId="1" applyNumberFormat="1" applyFont="1" applyFill="1" applyBorder="1" applyAlignment="1">
      <alignment horizontal="center" vertical="center" wrapText="1"/>
    </xf>
    <xf numFmtId="166" fontId="12" fillId="2" borderId="26" xfId="1" applyNumberFormat="1" applyFont="1" applyFill="1" applyBorder="1" applyAlignment="1">
      <alignment horizontal="center" vertical="center" wrapText="1"/>
    </xf>
    <xf numFmtId="166" fontId="12" fillId="2" borderId="1" xfId="1" applyNumberFormat="1" applyFont="1" applyFill="1" applyBorder="1" applyAlignment="1">
      <alignment horizontal="center" vertical="center" wrapText="1"/>
    </xf>
    <xf numFmtId="166" fontId="12" fillId="2" borderId="17" xfId="1" applyNumberFormat="1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vertical="center"/>
    </xf>
    <xf numFmtId="0" fontId="12" fillId="0" borderId="33" xfId="0" applyFont="1" applyFill="1" applyBorder="1" applyAlignment="1">
      <alignment vertical="center"/>
    </xf>
    <xf numFmtId="0" fontId="12" fillId="0" borderId="33" xfId="0" applyFont="1" applyFill="1" applyBorder="1" applyAlignment="1">
      <alignment horizontal="center" vertical="center"/>
    </xf>
    <xf numFmtId="166" fontId="12" fillId="2" borderId="33" xfId="1" applyNumberFormat="1" applyFont="1" applyFill="1" applyBorder="1" applyAlignment="1">
      <alignment horizontal="center" vertical="center" wrapText="1"/>
    </xf>
    <xf numFmtId="166" fontId="12" fillId="2" borderId="10" xfId="1" applyNumberFormat="1" applyFont="1" applyFill="1" applyBorder="1" applyAlignment="1">
      <alignment horizontal="center" vertical="center" wrapText="1"/>
    </xf>
    <xf numFmtId="166" fontId="8" fillId="2" borderId="21" xfId="1" applyNumberFormat="1" applyFont="1" applyFill="1" applyBorder="1" applyAlignment="1">
      <alignment horizontal="center" vertical="center" wrapText="1"/>
    </xf>
    <xf numFmtId="166" fontId="8" fillId="2" borderId="22" xfId="1" applyNumberFormat="1" applyFont="1" applyFill="1" applyBorder="1" applyAlignment="1">
      <alignment horizontal="center" vertical="center" wrapText="1"/>
    </xf>
    <xf numFmtId="166" fontId="8" fillId="2" borderId="23" xfId="1" applyNumberFormat="1" applyFont="1" applyFill="1" applyBorder="1" applyAlignment="1">
      <alignment horizontal="center" vertical="center" wrapText="1"/>
    </xf>
    <xf numFmtId="166" fontId="8" fillId="2" borderId="24" xfId="1" applyNumberFormat="1" applyFont="1" applyFill="1" applyBorder="1" applyAlignment="1">
      <alignment horizontal="center" vertical="center" wrapText="1"/>
    </xf>
    <xf numFmtId="166" fontId="8" fillId="2" borderId="25" xfId="1" applyNumberFormat="1" applyFont="1" applyFill="1" applyBorder="1" applyAlignment="1">
      <alignment horizontal="center" vertical="center" wrapText="1"/>
    </xf>
    <xf numFmtId="166" fontId="8" fillId="2" borderId="26" xfId="1" applyNumberFormat="1" applyFont="1" applyFill="1" applyBorder="1" applyAlignment="1">
      <alignment horizontal="center" vertical="center" wrapText="1"/>
    </xf>
    <xf numFmtId="166" fontId="8" fillId="0" borderId="21" xfId="1" applyNumberFormat="1" applyFont="1" applyFill="1" applyBorder="1" applyAlignment="1">
      <alignment horizontal="center" vertical="center" wrapText="1"/>
    </xf>
    <xf numFmtId="166" fontId="8" fillId="0" borderId="22" xfId="1" applyNumberFormat="1" applyFont="1" applyFill="1" applyBorder="1" applyAlignment="1">
      <alignment horizontal="center" vertical="center" wrapText="1"/>
    </xf>
    <xf numFmtId="166" fontId="8" fillId="0" borderId="23" xfId="1" applyNumberFormat="1" applyFont="1" applyFill="1" applyBorder="1" applyAlignment="1">
      <alignment horizontal="center" vertical="center" wrapText="1"/>
    </xf>
    <xf numFmtId="166" fontId="8" fillId="0" borderId="24" xfId="1" applyNumberFormat="1" applyFont="1" applyFill="1" applyBorder="1" applyAlignment="1">
      <alignment horizontal="center" vertical="center" wrapText="1"/>
    </xf>
    <xf numFmtId="166" fontId="12" fillId="0" borderId="1" xfId="1" applyNumberFormat="1" applyFont="1" applyFill="1" applyBorder="1" applyAlignment="1">
      <alignment horizontal="center" vertical="center" wrapText="1"/>
    </xf>
    <xf numFmtId="166" fontId="12" fillId="0" borderId="17" xfId="1" applyNumberFormat="1" applyFont="1" applyFill="1" applyBorder="1" applyAlignment="1">
      <alignment horizontal="center" vertical="center" wrapText="1"/>
    </xf>
    <xf numFmtId="166" fontId="8" fillId="0" borderId="25" xfId="1" applyNumberFormat="1" applyFont="1" applyFill="1" applyBorder="1" applyAlignment="1">
      <alignment horizontal="center" vertical="center" wrapText="1"/>
    </xf>
    <xf numFmtId="166" fontId="8" fillId="0" borderId="26" xfId="1" applyNumberFormat="1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166" fontId="12" fillId="0" borderId="35" xfId="1" applyNumberFormat="1" applyFont="1" applyFill="1" applyBorder="1" applyAlignment="1">
      <alignment horizontal="center" vertical="center" wrapText="1"/>
    </xf>
    <xf numFmtId="166" fontId="12" fillId="0" borderId="36" xfId="1" applyNumberFormat="1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6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Fill="1" applyBorder="1" applyAlignment="1">
      <alignment horizontal="center" vertical="center" wrapText="1"/>
    </xf>
    <xf numFmtId="0" fontId="8" fillId="0" borderId="26" xfId="0" applyNumberFormat="1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7" xfId="0" applyNumberFormat="1" applyFont="1" applyFill="1" applyBorder="1" applyAlignment="1">
      <alignment horizontal="center" vertical="center" wrapText="1"/>
    </xf>
    <xf numFmtId="0" fontId="8" fillId="0" borderId="38" xfId="0" applyNumberFormat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166" fontId="12" fillId="2" borderId="25" xfId="1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/>
    </xf>
    <xf numFmtId="166" fontId="8" fillId="2" borderId="17" xfId="1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39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39" xfId="0" applyFont="1" applyFill="1" applyBorder="1" applyAlignment="1">
      <alignment horizontal="left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12" fillId="0" borderId="32" xfId="0" applyFont="1" applyFill="1" applyBorder="1" applyAlignment="1">
      <alignment horizontal="left" vertical="center" wrapText="1"/>
    </xf>
    <xf numFmtId="0" fontId="12" fillId="0" borderId="33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32" xfId="0" applyFont="1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/>
    </xf>
    <xf numFmtId="0" fontId="12" fillId="0" borderId="0" xfId="0" applyFont="1" applyFill="1" applyAlignment="1">
      <alignment horizontal="center" vertical="center"/>
    </xf>
    <xf numFmtId="0" fontId="8" fillId="0" borderId="29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45"/>
  <sheetViews>
    <sheetView zoomScale="80" zoomScaleNormal="80" workbookViewId="0">
      <selection activeCell="B13" sqref="B13:D13"/>
    </sheetView>
  </sheetViews>
  <sheetFormatPr defaultColWidth="9.125" defaultRowHeight="18.75"/>
  <cols>
    <col min="1" max="1" width="3.625" style="1" customWidth="1"/>
    <col min="2" max="2" width="33.5" style="1" customWidth="1"/>
    <col min="3" max="4" width="52.5" style="1" customWidth="1"/>
    <col min="5" max="7" width="19.375" style="1" customWidth="1"/>
    <col min="8" max="16384" width="9.125" style="1"/>
  </cols>
  <sheetData>
    <row r="1" spans="2:4">
      <c r="D1" s="99" t="s">
        <v>83</v>
      </c>
    </row>
    <row r="2" spans="2:4">
      <c r="D2" s="99" t="s">
        <v>84</v>
      </c>
    </row>
    <row r="3" spans="2:4">
      <c r="D3" s="99" t="s">
        <v>22</v>
      </c>
    </row>
    <row r="4" spans="2:4" ht="19.5" customHeight="1">
      <c r="C4" s="110" t="s">
        <v>116</v>
      </c>
      <c r="D4" s="110"/>
    </row>
    <row r="5" spans="2:4" ht="18" customHeight="1">
      <c r="C5" s="110"/>
      <c r="D5" s="110"/>
    </row>
    <row r="6" spans="2:4" ht="20.25" customHeight="1">
      <c r="C6" s="110"/>
      <c r="D6" s="110"/>
    </row>
    <row r="7" spans="2:4" ht="18" customHeight="1">
      <c r="C7" s="110"/>
      <c r="D7" s="110"/>
    </row>
    <row r="10" spans="2:4">
      <c r="D10" s="3"/>
    </row>
    <row r="11" spans="2:4">
      <c r="B11" s="124" t="s">
        <v>17</v>
      </c>
      <c r="C11" s="124"/>
      <c r="D11" s="124"/>
    </row>
    <row r="12" spans="2:4">
      <c r="B12" s="124" t="s">
        <v>18</v>
      </c>
      <c r="C12" s="124"/>
      <c r="D12" s="124"/>
    </row>
    <row r="13" spans="2:4">
      <c r="B13" s="124" t="s">
        <v>22</v>
      </c>
      <c r="C13" s="124"/>
      <c r="D13" s="124"/>
    </row>
    <row r="14" spans="2:4">
      <c r="B14" s="125" t="s">
        <v>23</v>
      </c>
      <c r="C14" s="126"/>
      <c r="D14" s="126"/>
    </row>
    <row r="15" spans="2:4" ht="19.5" thickBot="1"/>
    <row r="16" spans="2:4" ht="46.5" customHeight="1">
      <c r="B16" s="5" t="s">
        <v>0</v>
      </c>
      <c r="C16" s="131" t="s">
        <v>19</v>
      </c>
      <c r="D16" s="132"/>
    </row>
    <row r="17" spans="2:4" ht="45" customHeight="1">
      <c r="B17" s="6" t="s">
        <v>1</v>
      </c>
      <c r="C17" s="133" t="s">
        <v>30</v>
      </c>
      <c r="D17" s="134"/>
    </row>
    <row r="18" spans="2:4" ht="37.5" customHeight="1">
      <c r="B18" s="117" t="s">
        <v>2</v>
      </c>
      <c r="C18" s="122" t="s">
        <v>30</v>
      </c>
      <c r="D18" s="123"/>
    </row>
    <row r="19" spans="2:4" ht="37.5" customHeight="1">
      <c r="B19" s="118"/>
      <c r="C19" s="108" t="s">
        <v>20</v>
      </c>
      <c r="D19" s="109"/>
    </row>
    <row r="20" spans="2:4" ht="27" customHeight="1">
      <c r="B20" s="118"/>
      <c r="C20" s="108" t="s">
        <v>24</v>
      </c>
      <c r="D20" s="109"/>
    </row>
    <row r="21" spans="2:4">
      <c r="B21" s="118"/>
      <c r="C21" s="108" t="s">
        <v>25</v>
      </c>
      <c r="D21" s="109"/>
    </row>
    <row r="22" spans="2:4">
      <c r="B22" s="118"/>
      <c r="C22" s="108" t="s">
        <v>112</v>
      </c>
      <c r="D22" s="109"/>
    </row>
    <row r="23" spans="2:4">
      <c r="B23" s="118"/>
      <c r="C23" s="108" t="s">
        <v>115</v>
      </c>
      <c r="D23" s="109"/>
    </row>
    <row r="24" spans="2:4">
      <c r="B24" s="118"/>
      <c r="C24" s="108" t="s">
        <v>113</v>
      </c>
      <c r="D24" s="109"/>
    </row>
    <row r="25" spans="2:4" ht="34.15" customHeight="1">
      <c r="B25" s="118"/>
      <c r="C25" s="108" t="s">
        <v>114</v>
      </c>
      <c r="D25" s="109"/>
    </row>
    <row r="26" spans="2:4">
      <c r="B26" s="117" t="s">
        <v>3</v>
      </c>
      <c r="C26" s="122" t="s">
        <v>77</v>
      </c>
      <c r="D26" s="123"/>
    </row>
    <row r="27" spans="2:4" ht="33.6" customHeight="1">
      <c r="B27" s="118"/>
      <c r="C27" s="108" t="s">
        <v>78</v>
      </c>
      <c r="D27" s="109"/>
    </row>
    <row r="28" spans="2:4">
      <c r="B28" s="119"/>
      <c r="C28" s="120" t="s">
        <v>79</v>
      </c>
      <c r="D28" s="121"/>
    </row>
    <row r="29" spans="2:4" ht="57.75" customHeight="1">
      <c r="B29" s="117" t="s">
        <v>4</v>
      </c>
      <c r="C29" s="122" t="s">
        <v>89</v>
      </c>
      <c r="D29" s="123"/>
    </row>
    <row r="30" spans="2:4" ht="57.75" customHeight="1">
      <c r="B30" s="118"/>
      <c r="C30" s="108" t="s">
        <v>92</v>
      </c>
      <c r="D30" s="109"/>
    </row>
    <row r="31" spans="2:4" ht="38.25" customHeight="1">
      <c r="B31" s="119"/>
      <c r="C31" s="120" t="s">
        <v>100</v>
      </c>
      <c r="D31" s="121"/>
    </row>
    <row r="32" spans="2:4" ht="23.25" customHeight="1">
      <c r="B32" s="117" t="s">
        <v>5</v>
      </c>
      <c r="C32" s="122" t="s">
        <v>21</v>
      </c>
      <c r="D32" s="123"/>
    </row>
    <row r="33" spans="2:6" ht="36.75" customHeight="1">
      <c r="B33" s="118"/>
      <c r="C33" s="108" t="s">
        <v>28</v>
      </c>
      <c r="D33" s="109"/>
    </row>
    <row r="34" spans="2:6" ht="39" customHeight="1">
      <c r="B34" s="118"/>
      <c r="C34" s="108" t="s">
        <v>27</v>
      </c>
      <c r="D34" s="109"/>
    </row>
    <row r="35" spans="2:6" ht="43.5" customHeight="1">
      <c r="B35" s="119"/>
      <c r="C35" s="120" t="s">
        <v>26</v>
      </c>
      <c r="D35" s="121"/>
    </row>
    <row r="36" spans="2:6">
      <c r="B36" s="117" t="s">
        <v>6</v>
      </c>
      <c r="C36" s="111" t="s">
        <v>29</v>
      </c>
      <c r="D36" s="112"/>
    </row>
    <row r="37" spans="2:6">
      <c r="B37" s="118"/>
      <c r="C37" s="113"/>
      <c r="D37" s="114"/>
    </row>
    <row r="38" spans="2:6">
      <c r="B38" s="119"/>
      <c r="C38" s="115"/>
      <c r="D38" s="116"/>
    </row>
    <row r="39" spans="2:6" ht="64.5" customHeight="1">
      <c r="B39" s="7" t="s">
        <v>16</v>
      </c>
      <c r="C39" s="129" t="s">
        <v>93</v>
      </c>
      <c r="D39" s="130"/>
      <c r="F39" s="2"/>
    </row>
    <row r="40" spans="2:6" ht="45.75" customHeight="1">
      <c r="B40" s="117" t="s">
        <v>15</v>
      </c>
      <c r="C40" s="4" t="s">
        <v>7</v>
      </c>
      <c r="D40" s="8" t="s">
        <v>12</v>
      </c>
    </row>
    <row r="41" spans="2:6" ht="24.75" customHeight="1">
      <c r="B41" s="118"/>
      <c r="C41" s="10" t="s">
        <v>8</v>
      </c>
      <c r="D41" s="11">
        <f>'Приложение 2'!E9</f>
        <v>113854.90000000001</v>
      </c>
      <c r="E41" s="16"/>
    </row>
    <row r="42" spans="2:6" ht="22.5" customHeight="1">
      <c r="B42" s="118"/>
      <c r="C42" s="12" t="s">
        <v>9</v>
      </c>
      <c r="D42" s="13">
        <f>'Приложение 2'!E10</f>
        <v>72572.100000000006</v>
      </c>
    </row>
    <row r="43" spans="2:6" ht="25.5" customHeight="1">
      <c r="B43" s="118"/>
      <c r="C43" s="12" t="s">
        <v>10</v>
      </c>
      <c r="D43" s="13">
        <f>'Приложение 2'!E11</f>
        <v>73582.700000000012</v>
      </c>
    </row>
    <row r="44" spans="2:6" ht="21.75" customHeight="1">
      <c r="B44" s="119"/>
      <c r="C44" s="14" t="s">
        <v>11</v>
      </c>
      <c r="D44" s="15">
        <f>SUM(D41:D43)</f>
        <v>260009.7</v>
      </c>
    </row>
    <row r="45" spans="2:6" ht="128.44999999999999" customHeight="1" thickBot="1">
      <c r="B45" s="9" t="s">
        <v>14</v>
      </c>
      <c r="C45" s="127" t="s">
        <v>13</v>
      </c>
      <c r="D45" s="128"/>
    </row>
  </sheetData>
  <mergeCells count="34">
    <mergeCell ref="C45:D45"/>
    <mergeCell ref="B40:B44"/>
    <mergeCell ref="C39:D39"/>
    <mergeCell ref="B36:B38"/>
    <mergeCell ref="C35:D35"/>
    <mergeCell ref="B32:B35"/>
    <mergeCell ref="C32:D32"/>
    <mergeCell ref="C34:D34"/>
    <mergeCell ref="C33:D33"/>
    <mergeCell ref="C30:D30"/>
    <mergeCell ref="C36:D38"/>
    <mergeCell ref="B26:B28"/>
    <mergeCell ref="C27:D27"/>
    <mergeCell ref="C31:D31"/>
    <mergeCell ref="B29:B31"/>
    <mergeCell ref="C29:D29"/>
    <mergeCell ref="C26:D26"/>
    <mergeCell ref="C28:D28"/>
    <mergeCell ref="C25:D25"/>
    <mergeCell ref="C24:D24"/>
    <mergeCell ref="C22:D22"/>
    <mergeCell ref="C23:D23"/>
    <mergeCell ref="C4:D7"/>
    <mergeCell ref="B11:D11"/>
    <mergeCell ref="B12:D12"/>
    <mergeCell ref="B13:D13"/>
    <mergeCell ref="B14:D14"/>
    <mergeCell ref="B18:B25"/>
    <mergeCell ref="C18:D18"/>
    <mergeCell ref="C19:D19"/>
    <mergeCell ref="C20:D20"/>
    <mergeCell ref="C21:D21"/>
    <mergeCell ref="C16:D16"/>
    <mergeCell ref="C17:D17"/>
  </mergeCells>
  <printOptions horizontalCentered="1"/>
  <pageMargins left="0" right="0" top="0" bottom="0" header="0" footer="0"/>
  <pageSetup paperSize="9" scale="64" fitToHeight="2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56"/>
  <sheetViews>
    <sheetView topLeftCell="B1" zoomScaleNormal="100" workbookViewId="0">
      <selection activeCell="C9" sqref="C9:C11"/>
    </sheetView>
  </sheetViews>
  <sheetFormatPr defaultRowHeight="15"/>
  <cols>
    <col min="1" max="1" width="2" style="19" customWidth="1"/>
    <col min="2" max="2" width="48.375" style="17" customWidth="1"/>
    <col min="3" max="3" width="69.875" style="18" customWidth="1"/>
    <col min="4" max="4" width="12.5" style="19" customWidth="1"/>
    <col min="5" max="5" width="11.375" style="19" customWidth="1"/>
    <col min="6" max="6" width="19.125" style="19" customWidth="1"/>
    <col min="7" max="7" width="21.5" style="19" customWidth="1"/>
    <col min="8" max="257" width="9.125" style="19"/>
    <col min="258" max="258" width="48.375" style="19" customWidth="1"/>
    <col min="259" max="259" width="69.875" style="19" customWidth="1"/>
    <col min="260" max="261" width="10.875" style="19" customWidth="1"/>
    <col min="262" max="262" width="19.125" style="19" customWidth="1"/>
    <col min="263" max="263" width="21.5" style="19" customWidth="1"/>
    <col min="264" max="513" width="9.125" style="19"/>
    <col min="514" max="514" width="48.375" style="19" customWidth="1"/>
    <col min="515" max="515" width="69.875" style="19" customWidth="1"/>
    <col min="516" max="517" width="10.875" style="19" customWidth="1"/>
    <col min="518" max="518" width="19.125" style="19" customWidth="1"/>
    <col min="519" max="519" width="21.5" style="19" customWidth="1"/>
    <col min="520" max="769" width="9.125" style="19"/>
    <col min="770" max="770" width="48.375" style="19" customWidth="1"/>
    <col min="771" max="771" width="69.875" style="19" customWidth="1"/>
    <col min="772" max="773" width="10.875" style="19" customWidth="1"/>
    <col min="774" max="774" width="19.125" style="19" customWidth="1"/>
    <col min="775" max="775" width="21.5" style="19" customWidth="1"/>
    <col min="776" max="1025" width="9.125" style="19"/>
    <col min="1026" max="1026" width="48.375" style="19" customWidth="1"/>
    <col min="1027" max="1027" width="69.875" style="19" customWidth="1"/>
    <col min="1028" max="1029" width="10.875" style="19" customWidth="1"/>
    <col min="1030" max="1030" width="19.125" style="19" customWidth="1"/>
    <col min="1031" max="1031" width="21.5" style="19" customWidth="1"/>
    <col min="1032" max="1281" width="9.125" style="19"/>
    <col min="1282" max="1282" width="48.375" style="19" customWidth="1"/>
    <col min="1283" max="1283" width="69.875" style="19" customWidth="1"/>
    <col min="1284" max="1285" width="10.875" style="19" customWidth="1"/>
    <col min="1286" max="1286" width="19.125" style="19" customWidth="1"/>
    <col min="1287" max="1287" width="21.5" style="19" customWidth="1"/>
    <col min="1288" max="1537" width="9.125" style="19"/>
    <col min="1538" max="1538" width="48.375" style="19" customWidth="1"/>
    <col min="1539" max="1539" width="69.875" style="19" customWidth="1"/>
    <col min="1540" max="1541" width="10.875" style="19" customWidth="1"/>
    <col min="1542" max="1542" width="19.125" style="19" customWidth="1"/>
    <col min="1543" max="1543" width="21.5" style="19" customWidth="1"/>
    <col min="1544" max="1793" width="9.125" style="19"/>
    <col min="1794" max="1794" width="48.375" style="19" customWidth="1"/>
    <col min="1795" max="1795" width="69.875" style="19" customWidth="1"/>
    <col min="1796" max="1797" width="10.875" style="19" customWidth="1"/>
    <col min="1798" max="1798" width="19.125" style="19" customWidth="1"/>
    <col min="1799" max="1799" width="21.5" style="19" customWidth="1"/>
    <col min="1800" max="2049" width="9.125" style="19"/>
    <col min="2050" max="2050" width="48.375" style="19" customWidth="1"/>
    <col min="2051" max="2051" width="69.875" style="19" customWidth="1"/>
    <col min="2052" max="2053" width="10.875" style="19" customWidth="1"/>
    <col min="2054" max="2054" width="19.125" style="19" customWidth="1"/>
    <col min="2055" max="2055" width="21.5" style="19" customWidth="1"/>
    <col min="2056" max="2305" width="9.125" style="19"/>
    <col min="2306" max="2306" width="48.375" style="19" customWidth="1"/>
    <col min="2307" max="2307" width="69.875" style="19" customWidth="1"/>
    <col min="2308" max="2309" width="10.875" style="19" customWidth="1"/>
    <col min="2310" max="2310" width="19.125" style="19" customWidth="1"/>
    <col min="2311" max="2311" width="21.5" style="19" customWidth="1"/>
    <col min="2312" max="2561" width="9.125" style="19"/>
    <col min="2562" max="2562" width="48.375" style="19" customWidth="1"/>
    <col min="2563" max="2563" width="69.875" style="19" customWidth="1"/>
    <col min="2564" max="2565" width="10.875" style="19" customWidth="1"/>
    <col min="2566" max="2566" width="19.125" style="19" customWidth="1"/>
    <col min="2567" max="2567" width="21.5" style="19" customWidth="1"/>
    <col min="2568" max="2817" width="9.125" style="19"/>
    <col min="2818" max="2818" width="48.375" style="19" customWidth="1"/>
    <col min="2819" max="2819" width="69.875" style="19" customWidth="1"/>
    <col min="2820" max="2821" width="10.875" style="19" customWidth="1"/>
    <col min="2822" max="2822" width="19.125" style="19" customWidth="1"/>
    <col min="2823" max="2823" width="21.5" style="19" customWidth="1"/>
    <col min="2824" max="3073" width="9.125" style="19"/>
    <col min="3074" max="3074" width="48.375" style="19" customWidth="1"/>
    <col min="3075" max="3075" width="69.875" style="19" customWidth="1"/>
    <col min="3076" max="3077" width="10.875" style="19" customWidth="1"/>
    <col min="3078" max="3078" width="19.125" style="19" customWidth="1"/>
    <col min="3079" max="3079" width="21.5" style="19" customWidth="1"/>
    <col min="3080" max="3329" width="9.125" style="19"/>
    <col min="3330" max="3330" width="48.375" style="19" customWidth="1"/>
    <col min="3331" max="3331" width="69.875" style="19" customWidth="1"/>
    <col min="3332" max="3333" width="10.875" style="19" customWidth="1"/>
    <col min="3334" max="3334" width="19.125" style="19" customWidth="1"/>
    <col min="3335" max="3335" width="21.5" style="19" customWidth="1"/>
    <col min="3336" max="3585" width="9.125" style="19"/>
    <col min="3586" max="3586" width="48.375" style="19" customWidth="1"/>
    <col min="3587" max="3587" width="69.875" style="19" customWidth="1"/>
    <col min="3588" max="3589" width="10.875" style="19" customWidth="1"/>
    <col min="3590" max="3590" width="19.125" style="19" customWidth="1"/>
    <col min="3591" max="3591" width="21.5" style="19" customWidth="1"/>
    <col min="3592" max="3841" width="9.125" style="19"/>
    <col min="3842" max="3842" width="48.375" style="19" customWidth="1"/>
    <col min="3843" max="3843" width="69.875" style="19" customWidth="1"/>
    <col min="3844" max="3845" width="10.875" style="19" customWidth="1"/>
    <col min="3846" max="3846" width="19.125" style="19" customWidth="1"/>
    <col min="3847" max="3847" width="21.5" style="19" customWidth="1"/>
    <col min="3848" max="4097" width="9.125" style="19"/>
    <col min="4098" max="4098" width="48.375" style="19" customWidth="1"/>
    <col min="4099" max="4099" width="69.875" style="19" customWidth="1"/>
    <col min="4100" max="4101" width="10.875" style="19" customWidth="1"/>
    <col min="4102" max="4102" width="19.125" style="19" customWidth="1"/>
    <col min="4103" max="4103" width="21.5" style="19" customWidth="1"/>
    <col min="4104" max="4353" width="9.125" style="19"/>
    <col min="4354" max="4354" width="48.375" style="19" customWidth="1"/>
    <col min="4355" max="4355" width="69.875" style="19" customWidth="1"/>
    <col min="4356" max="4357" width="10.875" style="19" customWidth="1"/>
    <col min="4358" max="4358" width="19.125" style="19" customWidth="1"/>
    <col min="4359" max="4359" width="21.5" style="19" customWidth="1"/>
    <col min="4360" max="4609" width="9.125" style="19"/>
    <col min="4610" max="4610" width="48.375" style="19" customWidth="1"/>
    <col min="4611" max="4611" width="69.875" style="19" customWidth="1"/>
    <col min="4612" max="4613" width="10.875" style="19" customWidth="1"/>
    <col min="4614" max="4614" width="19.125" style="19" customWidth="1"/>
    <col min="4615" max="4615" width="21.5" style="19" customWidth="1"/>
    <col min="4616" max="4865" width="9.125" style="19"/>
    <col min="4866" max="4866" width="48.375" style="19" customWidth="1"/>
    <col min="4867" max="4867" width="69.875" style="19" customWidth="1"/>
    <col min="4868" max="4869" width="10.875" style="19" customWidth="1"/>
    <col min="4870" max="4870" width="19.125" style="19" customWidth="1"/>
    <col min="4871" max="4871" width="21.5" style="19" customWidth="1"/>
    <col min="4872" max="5121" width="9.125" style="19"/>
    <col min="5122" max="5122" width="48.375" style="19" customWidth="1"/>
    <col min="5123" max="5123" width="69.875" style="19" customWidth="1"/>
    <col min="5124" max="5125" width="10.875" style="19" customWidth="1"/>
    <col min="5126" max="5126" width="19.125" style="19" customWidth="1"/>
    <col min="5127" max="5127" width="21.5" style="19" customWidth="1"/>
    <col min="5128" max="5377" width="9.125" style="19"/>
    <col min="5378" max="5378" width="48.375" style="19" customWidth="1"/>
    <col min="5379" max="5379" width="69.875" style="19" customWidth="1"/>
    <col min="5380" max="5381" width="10.875" style="19" customWidth="1"/>
    <col min="5382" max="5382" width="19.125" style="19" customWidth="1"/>
    <col min="5383" max="5383" width="21.5" style="19" customWidth="1"/>
    <col min="5384" max="5633" width="9.125" style="19"/>
    <col min="5634" max="5634" width="48.375" style="19" customWidth="1"/>
    <col min="5635" max="5635" width="69.875" style="19" customWidth="1"/>
    <col min="5636" max="5637" width="10.875" style="19" customWidth="1"/>
    <col min="5638" max="5638" width="19.125" style="19" customWidth="1"/>
    <col min="5639" max="5639" width="21.5" style="19" customWidth="1"/>
    <col min="5640" max="5889" width="9.125" style="19"/>
    <col min="5890" max="5890" width="48.375" style="19" customWidth="1"/>
    <col min="5891" max="5891" width="69.875" style="19" customWidth="1"/>
    <col min="5892" max="5893" width="10.875" style="19" customWidth="1"/>
    <col min="5894" max="5894" width="19.125" style="19" customWidth="1"/>
    <col min="5895" max="5895" width="21.5" style="19" customWidth="1"/>
    <col min="5896" max="6145" width="9.125" style="19"/>
    <col min="6146" max="6146" width="48.375" style="19" customWidth="1"/>
    <col min="6147" max="6147" width="69.875" style="19" customWidth="1"/>
    <col min="6148" max="6149" width="10.875" style="19" customWidth="1"/>
    <col min="6150" max="6150" width="19.125" style="19" customWidth="1"/>
    <col min="6151" max="6151" width="21.5" style="19" customWidth="1"/>
    <col min="6152" max="6401" width="9.125" style="19"/>
    <col min="6402" max="6402" width="48.375" style="19" customWidth="1"/>
    <col min="6403" max="6403" width="69.875" style="19" customWidth="1"/>
    <col min="6404" max="6405" width="10.875" style="19" customWidth="1"/>
    <col min="6406" max="6406" width="19.125" style="19" customWidth="1"/>
    <col min="6407" max="6407" width="21.5" style="19" customWidth="1"/>
    <col min="6408" max="6657" width="9.125" style="19"/>
    <col min="6658" max="6658" width="48.375" style="19" customWidth="1"/>
    <col min="6659" max="6659" width="69.875" style="19" customWidth="1"/>
    <col min="6660" max="6661" width="10.875" style="19" customWidth="1"/>
    <col min="6662" max="6662" width="19.125" style="19" customWidth="1"/>
    <col min="6663" max="6663" width="21.5" style="19" customWidth="1"/>
    <col min="6664" max="6913" width="9.125" style="19"/>
    <col min="6914" max="6914" width="48.375" style="19" customWidth="1"/>
    <col min="6915" max="6915" width="69.875" style="19" customWidth="1"/>
    <col min="6916" max="6917" width="10.875" style="19" customWidth="1"/>
    <col min="6918" max="6918" width="19.125" style="19" customWidth="1"/>
    <col min="6919" max="6919" width="21.5" style="19" customWidth="1"/>
    <col min="6920" max="7169" width="9.125" style="19"/>
    <col min="7170" max="7170" width="48.375" style="19" customWidth="1"/>
    <col min="7171" max="7171" width="69.875" style="19" customWidth="1"/>
    <col min="7172" max="7173" width="10.875" style="19" customWidth="1"/>
    <col min="7174" max="7174" width="19.125" style="19" customWidth="1"/>
    <col min="7175" max="7175" width="21.5" style="19" customWidth="1"/>
    <col min="7176" max="7425" width="9.125" style="19"/>
    <col min="7426" max="7426" width="48.375" style="19" customWidth="1"/>
    <col min="7427" max="7427" width="69.875" style="19" customWidth="1"/>
    <col min="7428" max="7429" width="10.875" style="19" customWidth="1"/>
    <col min="7430" max="7430" width="19.125" style="19" customWidth="1"/>
    <col min="7431" max="7431" width="21.5" style="19" customWidth="1"/>
    <col min="7432" max="7681" width="9.125" style="19"/>
    <col min="7682" max="7682" width="48.375" style="19" customWidth="1"/>
    <col min="7683" max="7683" width="69.875" style="19" customWidth="1"/>
    <col min="7684" max="7685" width="10.875" style="19" customWidth="1"/>
    <col min="7686" max="7686" width="19.125" style="19" customWidth="1"/>
    <col min="7687" max="7687" width="21.5" style="19" customWidth="1"/>
    <col min="7688" max="7937" width="9.125" style="19"/>
    <col min="7938" max="7938" width="48.375" style="19" customWidth="1"/>
    <col min="7939" max="7939" width="69.875" style="19" customWidth="1"/>
    <col min="7940" max="7941" width="10.875" style="19" customWidth="1"/>
    <col min="7942" max="7942" width="19.125" style="19" customWidth="1"/>
    <col min="7943" max="7943" width="21.5" style="19" customWidth="1"/>
    <col min="7944" max="8193" width="9.125" style="19"/>
    <col min="8194" max="8194" width="48.375" style="19" customWidth="1"/>
    <col min="8195" max="8195" width="69.875" style="19" customWidth="1"/>
    <col min="8196" max="8197" width="10.875" style="19" customWidth="1"/>
    <col min="8198" max="8198" width="19.125" style="19" customWidth="1"/>
    <col min="8199" max="8199" width="21.5" style="19" customWidth="1"/>
    <col min="8200" max="8449" width="9.125" style="19"/>
    <col min="8450" max="8450" width="48.375" style="19" customWidth="1"/>
    <col min="8451" max="8451" width="69.875" style="19" customWidth="1"/>
    <col min="8452" max="8453" width="10.875" style="19" customWidth="1"/>
    <col min="8454" max="8454" width="19.125" style="19" customWidth="1"/>
    <col min="8455" max="8455" width="21.5" style="19" customWidth="1"/>
    <col min="8456" max="8705" width="9.125" style="19"/>
    <col min="8706" max="8706" width="48.375" style="19" customWidth="1"/>
    <col min="8707" max="8707" width="69.875" style="19" customWidth="1"/>
    <col min="8708" max="8709" width="10.875" style="19" customWidth="1"/>
    <col min="8710" max="8710" width="19.125" style="19" customWidth="1"/>
    <col min="8711" max="8711" width="21.5" style="19" customWidth="1"/>
    <col min="8712" max="8961" width="9.125" style="19"/>
    <col min="8962" max="8962" width="48.375" style="19" customWidth="1"/>
    <col min="8963" max="8963" width="69.875" style="19" customWidth="1"/>
    <col min="8964" max="8965" width="10.875" style="19" customWidth="1"/>
    <col min="8966" max="8966" width="19.125" style="19" customWidth="1"/>
    <col min="8967" max="8967" width="21.5" style="19" customWidth="1"/>
    <col min="8968" max="9217" width="9.125" style="19"/>
    <col min="9218" max="9218" width="48.375" style="19" customWidth="1"/>
    <col min="9219" max="9219" width="69.875" style="19" customWidth="1"/>
    <col min="9220" max="9221" width="10.875" style="19" customWidth="1"/>
    <col min="9222" max="9222" width="19.125" style="19" customWidth="1"/>
    <col min="9223" max="9223" width="21.5" style="19" customWidth="1"/>
    <col min="9224" max="9473" width="9.125" style="19"/>
    <col min="9474" max="9474" width="48.375" style="19" customWidth="1"/>
    <col min="9475" max="9475" width="69.875" style="19" customWidth="1"/>
    <col min="9476" max="9477" width="10.875" style="19" customWidth="1"/>
    <col min="9478" max="9478" width="19.125" style="19" customWidth="1"/>
    <col min="9479" max="9479" width="21.5" style="19" customWidth="1"/>
    <col min="9480" max="9729" width="9.125" style="19"/>
    <col min="9730" max="9730" width="48.375" style="19" customWidth="1"/>
    <col min="9731" max="9731" width="69.875" style="19" customWidth="1"/>
    <col min="9732" max="9733" width="10.875" style="19" customWidth="1"/>
    <col min="9734" max="9734" width="19.125" style="19" customWidth="1"/>
    <col min="9735" max="9735" width="21.5" style="19" customWidth="1"/>
    <col min="9736" max="9985" width="9.125" style="19"/>
    <col min="9986" max="9986" width="48.375" style="19" customWidth="1"/>
    <col min="9987" max="9987" width="69.875" style="19" customWidth="1"/>
    <col min="9988" max="9989" width="10.875" style="19" customWidth="1"/>
    <col min="9990" max="9990" width="19.125" style="19" customWidth="1"/>
    <col min="9991" max="9991" width="21.5" style="19" customWidth="1"/>
    <col min="9992" max="10241" width="9.125" style="19"/>
    <col min="10242" max="10242" width="48.375" style="19" customWidth="1"/>
    <col min="10243" max="10243" width="69.875" style="19" customWidth="1"/>
    <col min="10244" max="10245" width="10.875" style="19" customWidth="1"/>
    <col min="10246" max="10246" width="19.125" style="19" customWidth="1"/>
    <col min="10247" max="10247" width="21.5" style="19" customWidth="1"/>
    <col min="10248" max="10497" width="9.125" style="19"/>
    <col min="10498" max="10498" width="48.375" style="19" customWidth="1"/>
    <col min="10499" max="10499" width="69.875" style="19" customWidth="1"/>
    <col min="10500" max="10501" width="10.875" style="19" customWidth="1"/>
    <col min="10502" max="10502" width="19.125" style="19" customWidth="1"/>
    <col min="10503" max="10503" width="21.5" style="19" customWidth="1"/>
    <col min="10504" max="10753" width="9.125" style="19"/>
    <col min="10754" max="10754" width="48.375" style="19" customWidth="1"/>
    <col min="10755" max="10755" width="69.875" style="19" customWidth="1"/>
    <col min="10756" max="10757" width="10.875" style="19" customWidth="1"/>
    <col min="10758" max="10758" width="19.125" style="19" customWidth="1"/>
    <col min="10759" max="10759" width="21.5" style="19" customWidth="1"/>
    <col min="10760" max="11009" width="9.125" style="19"/>
    <col min="11010" max="11010" width="48.375" style="19" customWidth="1"/>
    <col min="11011" max="11011" width="69.875" style="19" customWidth="1"/>
    <col min="11012" max="11013" width="10.875" style="19" customWidth="1"/>
    <col min="11014" max="11014" width="19.125" style="19" customWidth="1"/>
    <col min="11015" max="11015" width="21.5" style="19" customWidth="1"/>
    <col min="11016" max="11265" width="9.125" style="19"/>
    <col min="11266" max="11266" width="48.375" style="19" customWidth="1"/>
    <col min="11267" max="11267" width="69.875" style="19" customWidth="1"/>
    <col min="11268" max="11269" width="10.875" style="19" customWidth="1"/>
    <col min="11270" max="11270" width="19.125" style="19" customWidth="1"/>
    <col min="11271" max="11271" width="21.5" style="19" customWidth="1"/>
    <col min="11272" max="11521" width="9.125" style="19"/>
    <col min="11522" max="11522" width="48.375" style="19" customWidth="1"/>
    <col min="11523" max="11523" width="69.875" style="19" customWidth="1"/>
    <col min="11524" max="11525" width="10.875" style="19" customWidth="1"/>
    <col min="11526" max="11526" width="19.125" style="19" customWidth="1"/>
    <col min="11527" max="11527" width="21.5" style="19" customWidth="1"/>
    <col min="11528" max="11777" width="9.125" style="19"/>
    <col min="11778" max="11778" width="48.375" style="19" customWidth="1"/>
    <col min="11779" max="11779" width="69.875" style="19" customWidth="1"/>
    <col min="11780" max="11781" width="10.875" style="19" customWidth="1"/>
    <col min="11782" max="11782" width="19.125" style="19" customWidth="1"/>
    <col min="11783" max="11783" width="21.5" style="19" customWidth="1"/>
    <col min="11784" max="12033" width="9.125" style="19"/>
    <col min="12034" max="12034" width="48.375" style="19" customWidth="1"/>
    <col min="12035" max="12035" width="69.875" style="19" customWidth="1"/>
    <col min="12036" max="12037" width="10.875" style="19" customWidth="1"/>
    <col min="12038" max="12038" width="19.125" style="19" customWidth="1"/>
    <col min="12039" max="12039" width="21.5" style="19" customWidth="1"/>
    <col min="12040" max="12289" width="9.125" style="19"/>
    <col min="12290" max="12290" width="48.375" style="19" customWidth="1"/>
    <col min="12291" max="12291" width="69.875" style="19" customWidth="1"/>
    <col min="12292" max="12293" width="10.875" style="19" customWidth="1"/>
    <col min="12294" max="12294" width="19.125" style="19" customWidth="1"/>
    <col min="12295" max="12295" width="21.5" style="19" customWidth="1"/>
    <col min="12296" max="12545" width="9.125" style="19"/>
    <col min="12546" max="12546" width="48.375" style="19" customWidth="1"/>
    <col min="12547" max="12547" width="69.875" style="19" customWidth="1"/>
    <col min="12548" max="12549" width="10.875" style="19" customWidth="1"/>
    <col min="12550" max="12550" width="19.125" style="19" customWidth="1"/>
    <col min="12551" max="12551" width="21.5" style="19" customWidth="1"/>
    <col min="12552" max="12801" width="9.125" style="19"/>
    <col min="12802" max="12802" width="48.375" style="19" customWidth="1"/>
    <col min="12803" max="12803" width="69.875" style="19" customWidth="1"/>
    <col min="12804" max="12805" width="10.875" style="19" customWidth="1"/>
    <col min="12806" max="12806" width="19.125" style="19" customWidth="1"/>
    <col min="12807" max="12807" width="21.5" style="19" customWidth="1"/>
    <col min="12808" max="13057" width="9.125" style="19"/>
    <col min="13058" max="13058" width="48.375" style="19" customWidth="1"/>
    <col min="13059" max="13059" width="69.875" style="19" customWidth="1"/>
    <col min="13060" max="13061" width="10.875" style="19" customWidth="1"/>
    <col min="13062" max="13062" width="19.125" style="19" customWidth="1"/>
    <col min="13063" max="13063" width="21.5" style="19" customWidth="1"/>
    <col min="13064" max="13313" width="9.125" style="19"/>
    <col min="13314" max="13314" width="48.375" style="19" customWidth="1"/>
    <col min="13315" max="13315" width="69.875" style="19" customWidth="1"/>
    <col min="13316" max="13317" width="10.875" style="19" customWidth="1"/>
    <col min="13318" max="13318" width="19.125" style="19" customWidth="1"/>
    <col min="13319" max="13319" width="21.5" style="19" customWidth="1"/>
    <col min="13320" max="13569" width="9.125" style="19"/>
    <col min="13570" max="13570" width="48.375" style="19" customWidth="1"/>
    <col min="13571" max="13571" width="69.875" style="19" customWidth="1"/>
    <col min="13572" max="13573" width="10.875" style="19" customWidth="1"/>
    <col min="13574" max="13574" width="19.125" style="19" customWidth="1"/>
    <col min="13575" max="13575" width="21.5" style="19" customWidth="1"/>
    <col min="13576" max="13825" width="9.125" style="19"/>
    <col min="13826" max="13826" width="48.375" style="19" customWidth="1"/>
    <col min="13827" max="13827" width="69.875" style="19" customWidth="1"/>
    <col min="13828" max="13829" width="10.875" style="19" customWidth="1"/>
    <col min="13830" max="13830" width="19.125" style="19" customWidth="1"/>
    <col min="13831" max="13831" width="21.5" style="19" customWidth="1"/>
    <col min="13832" max="14081" width="9.125" style="19"/>
    <col min="14082" max="14082" width="48.375" style="19" customWidth="1"/>
    <col min="14083" max="14083" width="69.875" style="19" customWidth="1"/>
    <col min="14084" max="14085" width="10.875" style="19" customWidth="1"/>
    <col min="14086" max="14086" width="19.125" style="19" customWidth="1"/>
    <col min="14087" max="14087" width="21.5" style="19" customWidth="1"/>
    <col min="14088" max="14337" width="9.125" style="19"/>
    <col min="14338" max="14338" width="48.375" style="19" customWidth="1"/>
    <col min="14339" max="14339" width="69.875" style="19" customWidth="1"/>
    <col min="14340" max="14341" width="10.875" style="19" customWidth="1"/>
    <col min="14342" max="14342" width="19.125" style="19" customWidth="1"/>
    <col min="14343" max="14343" width="21.5" style="19" customWidth="1"/>
    <col min="14344" max="14593" width="9.125" style="19"/>
    <col min="14594" max="14594" width="48.375" style="19" customWidth="1"/>
    <col min="14595" max="14595" width="69.875" style="19" customWidth="1"/>
    <col min="14596" max="14597" width="10.875" style="19" customWidth="1"/>
    <col min="14598" max="14598" width="19.125" style="19" customWidth="1"/>
    <col min="14599" max="14599" width="21.5" style="19" customWidth="1"/>
    <col min="14600" max="14849" width="9.125" style="19"/>
    <col min="14850" max="14850" width="48.375" style="19" customWidth="1"/>
    <col min="14851" max="14851" width="69.875" style="19" customWidth="1"/>
    <col min="14852" max="14853" width="10.875" style="19" customWidth="1"/>
    <col min="14854" max="14854" width="19.125" style="19" customWidth="1"/>
    <col min="14855" max="14855" width="21.5" style="19" customWidth="1"/>
    <col min="14856" max="15105" width="9.125" style="19"/>
    <col min="15106" max="15106" width="48.375" style="19" customWidth="1"/>
    <col min="15107" max="15107" width="69.875" style="19" customWidth="1"/>
    <col min="15108" max="15109" width="10.875" style="19" customWidth="1"/>
    <col min="15110" max="15110" width="19.125" style="19" customWidth="1"/>
    <col min="15111" max="15111" width="21.5" style="19" customWidth="1"/>
    <col min="15112" max="15361" width="9.125" style="19"/>
    <col min="15362" max="15362" width="48.375" style="19" customWidth="1"/>
    <col min="15363" max="15363" width="69.875" style="19" customWidth="1"/>
    <col min="15364" max="15365" width="10.875" style="19" customWidth="1"/>
    <col min="15366" max="15366" width="19.125" style="19" customWidth="1"/>
    <col min="15367" max="15367" width="21.5" style="19" customWidth="1"/>
    <col min="15368" max="15617" width="9.125" style="19"/>
    <col min="15618" max="15618" width="48.375" style="19" customWidth="1"/>
    <col min="15619" max="15619" width="69.875" style="19" customWidth="1"/>
    <col min="15620" max="15621" width="10.875" style="19" customWidth="1"/>
    <col min="15622" max="15622" width="19.125" style="19" customWidth="1"/>
    <col min="15623" max="15623" width="21.5" style="19" customWidth="1"/>
    <col min="15624" max="15873" width="9.125" style="19"/>
    <col min="15874" max="15874" width="48.375" style="19" customWidth="1"/>
    <col min="15875" max="15875" width="69.875" style="19" customWidth="1"/>
    <col min="15876" max="15877" width="10.875" style="19" customWidth="1"/>
    <col min="15878" max="15878" width="19.125" style="19" customWidth="1"/>
    <col min="15879" max="15879" width="21.5" style="19" customWidth="1"/>
    <col min="15880" max="16129" width="9.125" style="19"/>
    <col min="16130" max="16130" width="48.375" style="19" customWidth="1"/>
    <col min="16131" max="16131" width="69.875" style="19" customWidth="1"/>
    <col min="16132" max="16133" width="10.875" style="19" customWidth="1"/>
    <col min="16134" max="16134" width="19.125" style="19" customWidth="1"/>
    <col min="16135" max="16135" width="21.5" style="19" customWidth="1"/>
    <col min="16136" max="16384" width="9.125" style="19"/>
  </cols>
  <sheetData>
    <row r="1" spans="2:10" ht="15.75">
      <c r="G1" s="20" t="s">
        <v>31</v>
      </c>
    </row>
    <row r="2" spans="2:10" ht="15.75" customHeight="1">
      <c r="F2" s="141" t="s">
        <v>32</v>
      </c>
      <c r="G2" s="141"/>
    </row>
    <row r="3" spans="2:10">
      <c r="F3" s="21"/>
      <c r="G3" s="22"/>
    </row>
    <row r="4" spans="2:10" s="23" customFormat="1" ht="18.75">
      <c r="B4" s="142" t="s">
        <v>33</v>
      </c>
      <c r="C4" s="142"/>
      <c r="D4" s="142"/>
      <c r="E4" s="142"/>
      <c r="F4" s="142"/>
      <c r="G4" s="142"/>
    </row>
    <row r="5" spans="2:10" s="23" customFormat="1" ht="16.5">
      <c r="B5" s="143" t="s">
        <v>23</v>
      </c>
      <c r="C5" s="143"/>
      <c r="D5" s="143"/>
      <c r="E5" s="143"/>
      <c r="F5" s="143"/>
      <c r="G5" s="143"/>
    </row>
    <row r="6" spans="2:10" ht="15.75" thickBot="1"/>
    <row r="7" spans="2:10" ht="63">
      <c r="B7" s="85" t="s">
        <v>34</v>
      </c>
      <c r="C7" s="80" t="s">
        <v>35</v>
      </c>
      <c r="D7" s="80" t="s">
        <v>36</v>
      </c>
      <c r="E7" s="80" t="s">
        <v>37</v>
      </c>
      <c r="F7" s="80" t="s">
        <v>38</v>
      </c>
      <c r="G7" s="81" t="s">
        <v>39</v>
      </c>
    </row>
    <row r="8" spans="2:10" s="26" customFormat="1">
      <c r="B8" s="86">
        <v>1</v>
      </c>
      <c r="C8" s="25">
        <v>2</v>
      </c>
      <c r="D8" s="25">
        <v>3</v>
      </c>
      <c r="E8" s="25">
        <v>4</v>
      </c>
      <c r="F8" s="25">
        <v>5</v>
      </c>
      <c r="G8" s="87">
        <v>6</v>
      </c>
    </row>
    <row r="9" spans="2:10" s="26" customFormat="1" ht="15.75">
      <c r="B9" s="148" t="s">
        <v>106</v>
      </c>
      <c r="C9" s="151" t="s">
        <v>107</v>
      </c>
      <c r="D9" s="27">
        <v>2022</v>
      </c>
      <c r="E9" s="27" t="s">
        <v>80</v>
      </c>
      <c r="F9" s="101">
        <v>0</v>
      </c>
      <c r="G9" s="102">
        <v>1</v>
      </c>
    </row>
    <row r="10" spans="2:10" s="26" customFormat="1" ht="15.75">
      <c r="B10" s="149"/>
      <c r="C10" s="152"/>
      <c r="D10" s="28">
        <v>2023</v>
      </c>
      <c r="E10" s="28" t="s">
        <v>80</v>
      </c>
      <c r="F10" s="103">
        <v>0</v>
      </c>
      <c r="G10" s="104">
        <v>0</v>
      </c>
    </row>
    <row r="11" spans="2:10" s="26" customFormat="1" ht="15.75">
      <c r="B11" s="150"/>
      <c r="C11" s="153"/>
      <c r="D11" s="29">
        <v>2024</v>
      </c>
      <c r="E11" s="29" t="s">
        <v>80</v>
      </c>
      <c r="F11" s="105">
        <v>0</v>
      </c>
      <c r="G11" s="106">
        <v>0</v>
      </c>
    </row>
    <row r="12" spans="2:10" ht="15.75" customHeight="1">
      <c r="B12" s="145" t="s">
        <v>97</v>
      </c>
      <c r="C12" s="135" t="s">
        <v>82</v>
      </c>
      <c r="D12" s="27">
        <v>2022</v>
      </c>
      <c r="E12" s="27" t="s">
        <v>80</v>
      </c>
      <c r="F12" s="82">
        <v>1</v>
      </c>
      <c r="G12" s="88">
        <v>1</v>
      </c>
      <c r="J12" s="19" t="s">
        <v>40</v>
      </c>
    </row>
    <row r="13" spans="2:10" ht="15.75">
      <c r="B13" s="146"/>
      <c r="C13" s="135"/>
      <c r="D13" s="28">
        <v>2023</v>
      </c>
      <c r="E13" s="28" t="s">
        <v>80</v>
      </c>
      <c r="F13" s="83">
        <v>1</v>
      </c>
      <c r="G13" s="89">
        <v>1</v>
      </c>
    </row>
    <row r="14" spans="2:10" ht="15.75">
      <c r="B14" s="146"/>
      <c r="C14" s="135"/>
      <c r="D14" s="29">
        <v>2024</v>
      </c>
      <c r="E14" s="29" t="s">
        <v>80</v>
      </c>
      <c r="F14" s="84">
        <v>1</v>
      </c>
      <c r="G14" s="90">
        <v>1</v>
      </c>
    </row>
    <row r="15" spans="2:10" ht="15.75">
      <c r="B15" s="146"/>
      <c r="C15" s="137" t="s">
        <v>105</v>
      </c>
      <c r="D15" s="27">
        <v>2022</v>
      </c>
      <c r="E15" s="27" t="s">
        <v>81</v>
      </c>
      <c r="F15" s="82">
        <v>490</v>
      </c>
      <c r="G15" s="88">
        <v>490</v>
      </c>
    </row>
    <row r="16" spans="2:10" ht="15.75">
      <c r="B16" s="146"/>
      <c r="C16" s="138"/>
      <c r="D16" s="28">
        <v>2023</v>
      </c>
      <c r="E16" s="28" t="s">
        <v>81</v>
      </c>
      <c r="F16" s="83">
        <v>490</v>
      </c>
      <c r="G16" s="89">
        <v>490</v>
      </c>
    </row>
    <row r="17" spans="2:7" ht="15.75">
      <c r="B17" s="146"/>
      <c r="C17" s="144"/>
      <c r="D17" s="29">
        <v>2024</v>
      </c>
      <c r="E17" s="29" t="s">
        <v>81</v>
      </c>
      <c r="F17" s="84">
        <v>490</v>
      </c>
      <c r="G17" s="90">
        <v>490</v>
      </c>
    </row>
    <row r="18" spans="2:7" ht="15.75">
      <c r="B18" s="146"/>
      <c r="C18" s="135" t="s">
        <v>101</v>
      </c>
      <c r="D18" s="27">
        <v>2022</v>
      </c>
      <c r="E18" s="27" t="s">
        <v>80</v>
      </c>
      <c r="F18" s="82">
        <v>32</v>
      </c>
      <c r="G18" s="88">
        <v>28</v>
      </c>
    </row>
    <row r="19" spans="2:7" ht="15.75">
      <c r="B19" s="146"/>
      <c r="C19" s="135"/>
      <c r="D19" s="28">
        <v>2023</v>
      </c>
      <c r="E19" s="28" t="s">
        <v>80</v>
      </c>
      <c r="F19" s="83">
        <v>32</v>
      </c>
      <c r="G19" s="89">
        <v>27</v>
      </c>
    </row>
    <row r="20" spans="2:7" ht="15.75">
      <c r="B20" s="146"/>
      <c r="C20" s="135"/>
      <c r="D20" s="29">
        <v>2024</v>
      </c>
      <c r="E20" s="98" t="s">
        <v>80</v>
      </c>
      <c r="F20" s="84">
        <v>32</v>
      </c>
      <c r="G20" s="90">
        <v>27</v>
      </c>
    </row>
    <row r="21" spans="2:7" ht="15.75">
      <c r="B21" s="146"/>
      <c r="C21" s="137" t="s">
        <v>102</v>
      </c>
      <c r="D21" s="27">
        <v>2022</v>
      </c>
      <c r="E21" s="27" t="s">
        <v>81</v>
      </c>
      <c r="F21" s="82">
        <v>2317</v>
      </c>
      <c r="G21" s="88">
        <v>1245</v>
      </c>
    </row>
    <row r="22" spans="2:7" ht="15.75">
      <c r="B22" s="146"/>
      <c r="C22" s="138"/>
      <c r="D22" s="28">
        <v>2023</v>
      </c>
      <c r="E22" s="28" t="s">
        <v>81</v>
      </c>
      <c r="F22" s="82">
        <v>2317</v>
      </c>
      <c r="G22" s="88">
        <v>1248</v>
      </c>
    </row>
    <row r="23" spans="2:7" ht="15.75">
      <c r="B23" s="146"/>
      <c r="C23" s="144"/>
      <c r="D23" s="29">
        <v>2024</v>
      </c>
      <c r="E23" s="29" t="s">
        <v>81</v>
      </c>
      <c r="F23" s="82">
        <v>2317</v>
      </c>
      <c r="G23" s="88">
        <v>1252</v>
      </c>
    </row>
    <row r="24" spans="2:7" ht="15.75">
      <c r="B24" s="146"/>
      <c r="C24" s="135" t="s">
        <v>103</v>
      </c>
      <c r="D24" s="27">
        <v>2022</v>
      </c>
      <c r="E24" s="97" t="s">
        <v>81</v>
      </c>
      <c r="F24" s="82">
        <v>365</v>
      </c>
      <c r="G24" s="88">
        <v>365</v>
      </c>
    </row>
    <row r="25" spans="2:7" ht="15.75">
      <c r="B25" s="146"/>
      <c r="C25" s="135"/>
      <c r="D25" s="28">
        <v>2023</v>
      </c>
      <c r="E25" s="28" t="s">
        <v>81</v>
      </c>
      <c r="F25" s="83">
        <v>365</v>
      </c>
      <c r="G25" s="89">
        <v>365</v>
      </c>
    </row>
    <row r="26" spans="2:7" ht="15.75">
      <c r="B26" s="146"/>
      <c r="C26" s="135"/>
      <c r="D26" s="29">
        <v>2024</v>
      </c>
      <c r="E26" s="29" t="s">
        <v>81</v>
      </c>
      <c r="F26" s="84">
        <v>365</v>
      </c>
      <c r="G26" s="90">
        <v>365</v>
      </c>
    </row>
    <row r="27" spans="2:7" ht="15.75">
      <c r="B27" s="146"/>
      <c r="C27" s="135" t="s">
        <v>104</v>
      </c>
      <c r="D27" s="27">
        <v>2022</v>
      </c>
      <c r="E27" s="27" t="s">
        <v>80</v>
      </c>
      <c r="F27" s="82">
        <v>0</v>
      </c>
      <c r="G27" s="88">
        <v>0</v>
      </c>
    </row>
    <row r="28" spans="2:7" ht="15.75">
      <c r="B28" s="146"/>
      <c r="C28" s="135"/>
      <c r="D28" s="28">
        <v>2023</v>
      </c>
      <c r="E28" s="28" t="s">
        <v>80</v>
      </c>
      <c r="F28" s="83">
        <v>0</v>
      </c>
      <c r="G28" s="89">
        <v>0</v>
      </c>
    </row>
    <row r="29" spans="2:7" ht="15.75">
      <c r="B29" s="147"/>
      <c r="C29" s="135"/>
      <c r="D29" s="29">
        <v>2024</v>
      </c>
      <c r="E29" s="29" t="s">
        <v>80</v>
      </c>
      <c r="F29" s="84">
        <v>0</v>
      </c>
      <c r="G29" s="90">
        <v>1</v>
      </c>
    </row>
    <row r="30" spans="2:7" ht="15.75">
      <c r="B30" s="140" t="s">
        <v>98</v>
      </c>
      <c r="C30" s="135" t="s">
        <v>91</v>
      </c>
      <c r="D30" s="27">
        <v>2022</v>
      </c>
      <c r="E30" s="27" t="s">
        <v>80</v>
      </c>
      <c r="F30" s="27">
        <v>8</v>
      </c>
      <c r="G30" s="91">
        <v>9</v>
      </c>
    </row>
    <row r="31" spans="2:7" ht="15.75">
      <c r="B31" s="140"/>
      <c r="C31" s="135"/>
      <c r="D31" s="28">
        <v>2023</v>
      </c>
      <c r="E31" s="28" t="s">
        <v>80</v>
      </c>
      <c r="F31" s="28">
        <v>8</v>
      </c>
      <c r="G31" s="92">
        <v>9</v>
      </c>
    </row>
    <row r="32" spans="2:7" ht="15.75">
      <c r="B32" s="140"/>
      <c r="C32" s="135"/>
      <c r="D32" s="29">
        <v>2024</v>
      </c>
      <c r="E32" s="29" t="s">
        <v>80</v>
      </c>
      <c r="F32" s="29">
        <v>8</v>
      </c>
      <c r="G32" s="93">
        <v>9</v>
      </c>
    </row>
    <row r="33" spans="2:7" ht="15.75">
      <c r="B33" s="140"/>
      <c r="C33" s="135" t="s">
        <v>85</v>
      </c>
      <c r="D33" s="27">
        <v>2022</v>
      </c>
      <c r="E33" s="27" t="s">
        <v>81</v>
      </c>
      <c r="F33" s="27">
        <v>1540</v>
      </c>
      <c r="G33" s="91">
        <v>1745</v>
      </c>
    </row>
    <row r="34" spans="2:7" ht="15.75">
      <c r="B34" s="140"/>
      <c r="C34" s="135"/>
      <c r="D34" s="28">
        <v>2023</v>
      </c>
      <c r="E34" s="28" t="s">
        <v>81</v>
      </c>
      <c r="F34" s="28">
        <v>1540</v>
      </c>
      <c r="G34" s="92">
        <v>1745</v>
      </c>
    </row>
    <row r="35" spans="2:7" ht="32.25" customHeight="1">
      <c r="B35" s="140"/>
      <c r="C35" s="135"/>
      <c r="D35" s="29">
        <v>2024</v>
      </c>
      <c r="E35" s="29" t="s">
        <v>81</v>
      </c>
      <c r="F35" s="29">
        <v>1540</v>
      </c>
      <c r="G35" s="93">
        <v>1745</v>
      </c>
    </row>
    <row r="36" spans="2:7" ht="17.25" customHeight="1">
      <c r="B36" s="137" t="s">
        <v>99</v>
      </c>
      <c r="C36" s="135" t="s">
        <v>86</v>
      </c>
      <c r="D36" s="27">
        <v>2022</v>
      </c>
      <c r="E36" s="27" t="s">
        <v>80</v>
      </c>
      <c r="F36" s="30">
        <v>10</v>
      </c>
      <c r="G36" s="91">
        <v>11</v>
      </c>
    </row>
    <row r="37" spans="2:7" ht="18.75" customHeight="1">
      <c r="B37" s="138"/>
      <c r="C37" s="135"/>
      <c r="D37" s="28">
        <v>2023</v>
      </c>
      <c r="E37" s="28" t="s">
        <v>80</v>
      </c>
      <c r="F37" s="31">
        <v>10</v>
      </c>
      <c r="G37" s="92">
        <v>10</v>
      </c>
    </row>
    <row r="38" spans="2:7" ht="18.75" customHeight="1">
      <c r="B38" s="138"/>
      <c r="C38" s="135"/>
      <c r="D38" s="29">
        <v>2024</v>
      </c>
      <c r="E38" s="29" t="s">
        <v>80</v>
      </c>
      <c r="F38" s="32">
        <v>10</v>
      </c>
      <c r="G38" s="93">
        <v>10</v>
      </c>
    </row>
    <row r="39" spans="2:7" ht="19.5" customHeight="1">
      <c r="B39" s="138"/>
      <c r="C39" s="135" t="s">
        <v>87</v>
      </c>
      <c r="D39" s="27">
        <v>2022</v>
      </c>
      <c r="E39" s="27" t="s">
        <v>81</v>
      </c>
      <c r="F39" s="30">
        <v>4760</v>
      </c>
      <c r="G39" s="91">
        <v>2510</v>
      </c>
    </row>
    <row r="40" spans="2:7" ht="15.75" customHeight="1">
      <c r="B40" s="138"/>
      <c r="C40" s="135"/>
      <c r="D40" s="28">
        <v>2023</v>
      </c>
      <c r="E40" s="28" t="s">
        <v>81</v>
      </c>
      <c r="F40" s="31">
        <v>4760</v>
      </c>
      <c r="G40" s="92">
        <v>2150</v>
      </c>
    </row>
    <row r="41" spans="2:7" ht="15.75" customHeight="1">
      <c r="B41" s="138"/>
      <c r="C41" s="137"/>
      <c r="D41" s="98">
        <v>2024</v>
      </c>
      <c r="E41" s="98" t="s">
        <v>81</v>
      </c>
      <c r="F41" s="32">
        <v>4760</v>
      </c>
      <c r="G41" s="93">
        <v>1825</v>
      </c>
    </row>
    <row r="42" spans="2:7" ht="15.75">
      <c r="B42" s="138"/>
      <c r="C42" s="135" t="s">
        <v>88</v>
      </c>
      <c r="D42" s="27">
        <v>2022</v>
      </c>
      <c r="E42" s="27" t="s">
        <v>80</v>
      </c>
      <c r="F42" s="30">
        <v>1</v>
      </c>
      <c r="G42" s="91">
        <v>1</v>
      </c>
    </row>
    <row r="43" spans="2:7" ht="15.75">
      <c r="B43" s="138"/>
      <c r="C43" s="135"/>
      <c r="D43" s="28">
        <v>2023</v>
      </c>
      <c r="E43" s="28" t="s">
        <v>80</v>
      </c>
      <c r="F43" s="31">
        <v>1</v>
      </c>
      <c r="G43" s="92">
        <v>1</v>
      </c>
    </row>
    <row r="44" spans="2:7" ht="16.5" thickBot="1">
      <c r="B44" s="139"/>
      <c r="C44" s="136"/>
      <c r="D44" s="94">
        <v>2024</v>
      </c>
      <c r="E44" s="94" t="s">
        <v>80</v>
      </c>
      <c r="F44" s="95">
        <v>1</v>
      </c>
      <c r="G44" s="96">
        <v>1</v>
      </c>
    </row>
    <row r="46" spans="2:7">
      <c r="B46" s="19"/>
      <c r="C46" s="19"/>
    </row>
    <row r="47" spans="2:7">
      <c r="B47" s="19"/>
      <c r="C47" s="19"/>
    </row>
    <row r="48" spans="2:7">
      <c r="B48" s="19"/>
      <c r="C48" s="19"/>
    </row>
    <row r="49" spans="2:3">
      <c r="B49" s="19"/>
      <c r="C49" s="19"/>
    </row>
    <row r="50" spans="2:3">
      <c r="B50" s="19"/>
      <c r="C50" s="19"/>
    </row>
    <row r="51" spans="2:3">
      <c r="B51" s="19"/>
      <c r="C51" s="19"/>
    </row>
    <row r="52" spans="2:3">
      <c r="B52" s="19"/>
      <c r="C52" s="19"/>
    </row>
    <row r="53" spans="2:3">
      <c r="B53" s="19"/>
      <c r="C53" s="19"/>
    </row>
    <row r="54" spans="2:3">
      <c r="B54" s="19"/>
      <c r="C54" s="19"/>
    </row>
    <row r="55" spans="2:3">
      <c r="B55" s="19"/>
      <c r="C55" s="19"/>
    </row>
    <row r="56" spans="2:3">
      <c r="B56" s="19"/>
      <c r="C56" s="19"/>
    </row>
  </sheetData>
  <mergeCells count="19">
    <mergeCell ref="F2:G2"/>
    <mergeCell ref="B4:G4"/>
    <mergeCell ref="B5:G5"/>
    <mergeCell ref="C12:C14"/>
    <mergeCell ref="C27:C29"/>
    <mergeCell ref="C21:C23"/>
    <mergeCell ref="C18:C20"/>
    <mergeCell ref="C24:C26"/>
    <mergeCell ref="B12:B29"/>
    <mergeCell ref="C15:C17"/>
    <mergeCell ref="B9:B11"/>
    <mergeCell ref="C9:C11"/>
    <mergeCell ref="C42:C44"/>
    <mergeCell ref="B36:B44"/>
    <mergeCell ref="B30:B35"/>
    <mergeCell ref="C30:C32"/>
    <mergeCell ref="C33:C35"/>
    <mergeCell ref="C36:C38"/>
    <mergeCell ref="C39:C41"/>
  </mergeCells>
  <printOptions horizontalCentered="1"/>
  <pageMargins left="0" right="0" top="0.39370078740157483" bottom="0.19685039370078741" header="0" footer="0"/>
  <pageSetup paperSize="9" scale="62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89"/>
  <sheetViews>
    <sheetView tabSelected="1" topLeftCell="A46" workbookViewId="0">
      <selection activeCell="G42" sqref="G42"/>
    </sheetView>
  </sheetViews>
  <sheetFormatPr defaultRowHeight="18.75"/>
  <cols>
    <col min="1" max="1" width="2.5" style="37" customWidth="1"/>
    <col min="2" max="2" width="47.5" style="33" customWidth="1"/>
    <col min="3" max="3" width="27" style="34" customWidth="1"/>
    <col min="4" max="4" width="14.625" style="35" customWidth="1"/>
    <col min="5" max="5" width="14.625" style="36" customWidth="1"/>
    <col min="6" max="10" width="14.625" style="37" customWidth="1"/>
    <col min="11" max="257" width="9.125" style="37"/>
    <col min="258" max="258" width="40.375" style="37" customWidth="1"/>
    <col min="259" max="259" width="25.5" style="37" customWidth="1"/>
    <col min="260" max="266" width="14.625" style="37" customWidth="1"/>
    <col min="267" max="513" width="9.125" style="37"/>
    <col min="514" max="514" width="40.375" style="37" customWidth="1"/>
    <col min="515" max="515" width="25.5" style="37" customWidth="1"/>
    <col min="516" max="522" width="14.625" style="37" customWidth="1"/>
    <col min="523" max="769" width="9.125" style="37"/>
    <col min="770" max="770" width="40.375" style="37" customWidth="1"/>
    <col min="771" max="771" width="25.5" style="37" customWidth="1"/>
    <col min="772" max="778" width="14.625" style="37" customWidth="1"/>
    <col min="779" max="1025" width="9.125" style="37"/>
    <col min="1026" max="1026" width="40.375" style="37" customWidth="1"/>
    <col min="1027" max="1027" width="25.5" style="37" customWidth="1"/>
    <col min="1028" max="1034" width="14.625" style="37" customWidth="1"/>
    <col min="1035" max="1281" width="9.125" style="37"/>
    <col min="1282" max="1282" width="40.375" style="37" customWidth="1"/>
    <col min="1283" max="1283" width="25.5" style="37" customWidth="1"/>
    <col min="1284" max="1290" width="14.625" style="37" customWidth="1"/>
    <col min="1291" max="1537" width="9.125" style="37"/>
    <col min="1538" max="1538" width="40.375" style="37" customWidth="1"/>
    <col min="1539" max="1539" width="25.5" style="37" customWidth="1"/>
    <col min="1540" max="1546" width="14.625" style="37" customWidth="1"/>
    <col min="1547" max="1793" width="9.125" style="37"/>
    <col min="1794" max="1794" width="40.375" style="37" customWidth="1"/>
    <col min="1795" max="1795" width="25.5" style="37" customWidth="1"/>
    <col min="1796" max="1802" width="14.625" style="37" customWidth="1"/>
    <col min="1803" max="2049" width="9.125" style="37"/>
    <col min="2050" max="2050" width="40.375" style="37" customWidth="1"/>
    <col min="2051" max="2051" width="25.5" style="37" customWidth="1"/>
    <col min="2052" max="2058" width="14.625" style="37" customWidth="1"/>
    <col min="2059" max="2305" width="9.125" style="37"/>
    <col min="2306" max="2306" width="40.375" style="37" customWidth="1"/>
    <col min="2307" max="2307" width="25.5" style="37" customWidth="1"/>
    <col min="2308" max="2314" width="14.625" style="37" customWidth="1"/>
    <col min="2315" max="2561" width="9.125" style="37"/>
    <col min="2562" max="2562" width="40.375" style="37" customWidth="1"/>
    <col min="2563" max="2563" width="25.5" style="37" customWidth="1"/>
    <col min="2564" max="2570" width="14.625" style="37" customWidth="1"/>
    <col min="2571" max="2817" width="9.125" style="37"/>
    <col min="2818" max="2818" width="40.375" style="37" customWidth="1"/>
    <col min="2819" max="2819" width="25.5" style="37" customWidth="1"/>
    <col min="2820" max="2826" width="14.625" style="37" customWidth="1"/>
    <col min="2827" max="3073" width="9.125" style="37"/>
    <col min="3074" max="3074" width="40.375" style="37" customWidth="1"/>
    <col min="3075" max="3075" width="25.5" style="37" customWidth="1"/>
    <col min="3076" max="3082" width="14.625" style="37" customWidth="1"/>
    <col min="3083" max="3329" width="9.125" style="37"/>
    <col min="3330" max="3330" width="40.375" style="37" customWidth="1"/>
    <col min="3331" max="3331" width="25.5" style="37" customWidth="1"/>
    <col min="3332" max="3338" width="14.625" style="37" customWidth="1"/>
    <col min="3339" max="3585" width="9.125" style="37"/>
    <col min="3586" max="3586" width="40.375" style="37" customWidth="1"/>
    <col min="3587" max="3587" width="25.5" style="37" customWidth="1"/>
    <col min="3588" max="3594" width="14.625" style="37" customWidth="1"/>
    <col min="3595" max="3841" width="9.125" style="37"/>
    <col min="3842" max="3842" width="40.375" style="37" customWidth="1"/>
    <col min="3843" max="3843" width="25.5" style="37" customWidth="1"/>
    <col min="3844" max="3850" width="14.625" style="37" customWidth="1"/>
    <col min="3851" max="4097" width="9.125" style="37"/>
    <col min="4098" max="4098" width="40.375" style="37" customWidth="1"/>
    <col min="4099" max="4099" width="25.5" style="37" customWidth="1"/>
    <col min="4100" max="4106" width="14.625" style="37" customWidth="1"/>
    <col min="4107" max="4353" width="9.125" style="37"/>
    <col min="4354" max="4354" width="40.375" style="37" customWidth="1"/>
    <col min="4355" max="4355" width="25.5" style="37" customWidth="1"/>
    <col min="4356" max="4362" width="14.625" style="37" customWidth="1"/>
    <col min="4363" max="4609" width="9.125" style="37"/>
    <col min="4610" max="4610" width="40.375" style="37" customWidth="1"/>
    <col min="4611" max="4611" width="25.5" style="37" customWidth="1"/>
    <col min="4612" max="4618" width="14.625" style="37" customWidth="1"/>
    <col min="4619" max="4865" width="9.125" style="37"/>
    <col min="4866" max="4866" width="40.375" style="37" customWidth="1"/>
    <col min="4867" max="4867" width="25.5" style="37" customWidth="1"/>
    <col min="4868" max="4874" width="14.625" style="37" customWidth="1"/>
    <col min="4875" max="5121" width="9.125" style="37"/>
    <col min="5122" max="5122" width="40.375" style="37" customWidth="1"/>
    <col min="5123" max="5123" width="25.5" style="37" customWidth="1"/>
    <col min="5124" max="5130" width="14.625" style="37" customWidth="1"/>
    <col min="5131" max="5377" width="9.125" style="37"/>
    <col min="5378" max="5378" width="40.375" style="37" customWidth="1"/>
    <col min="5379" max="5379" width="25.5" style="37" customWidth="1"/>
    <col min="5380" max="5386" width="14.625" style="37" customWidth="1"/>
    <col min="5387" max="5633" width="9.125" style="37"/>
    <col min="5634" max="5634" width="40.375" style="37" customWidth="1"/>
    <col min="5635" max="5635" width="25.5" style="37" customWidth="1"/>
    <col min="5636" max="5642" width="14.625" style="37" customWidth="1"/>
    <col min="5643" max="5889" width="9.125" style="37"/>
    <col min="5890" max="5890" width="40.375" style="37" customWidth="1"/>
    <col min="5891" max="5891" width="25.5" style="37" customWidth="1"/>
    <col min="5892" max="5898" width="14.625" style="37" customWidth="1"/>
    <col min="5899" max="6145" width="9.125" style="37"/>
    <col min="6146" max="6146" width="40.375" style="37" customWidth="1"/>
    <col min="6147" max="6147" width="25.5" style="37" customWidth="1"/>
    <col min="6148" max="6154" width="14.625" style="37" customWidth="1"/>
    <col min="6155" max="6401" width="9.125" style="37"/>
    <col min="6402" max="6402" width="40.375" style="37" customWidth="1"/>
    <col min="6403" max="6403" width="25.5" style="37" customWidth="1"/>
    <col min="6404" max="6410" width="14.625" style="37" customWidth="1"/>
    <col min="6411" max="6657" width="9.125" style="37"/>
    <col min="6658" max="6658" width="40.375" style="37" customWidth="1"/>
    <col min="6659" max="6659" width="25.5" style="37" customWidth="1"/>
    <col min="6660" max="6666" width="14.625" style="37" customWidth="1"/>
    <col min="6667" max="6913" width="9.125" style="37"/>
    <col min="6914" max="6914" width="40.375" style="37" customWidth="1"/>
    <col min="6915" max="6915" width="25.5" style="37" customWidth="1"/>
    <col min="6916" max="6922" width="14.625" style="37" customWidth="1"/>
    <col min="6923" max="7169" width="9.125" style="37"/>
    <col min="7170" max="7170" width="40.375" style="37" customWidth="1"/>
    <col min="7171" max="7171" width="25.5" style="37" customWidth="1"/>
    <col min="7172" max="7178" width="14.625" style="37" customWidth="1"/>
    <col min="7179" max="7425" width="9.125" style="37"/>
    <col min="7426" max="7426" width="40.375" style="37" customWidth="1"/>
    <col min="7427" max="7427" width="25.5" style="37" customWidth="1"/>
    <col min="7428" max="7434" width="14.625" style="37" customWidth="1"/>
    <col min="7435" max="7681" width="9.125" style="37"/>
    <col min="7682" max="7682" width="40.375" style="37" customWidth="1"/>
    <col min="7683" max="7683" width="25.5" style="37" customWidth="1"/>
    <col min="7684" max="7690" width="14.625" style="37" customWidth="1"/>
    <col min="7691" max="7937" width="9.125" style="37"/>
    <col min="7938" max="7938" width="40.375" style="37" customWidth="1"/>
    <col min="7939" max="7939" width="25.5" style="37" customWidth="1"/>
    <col min="7940" max="7946" width="14.625" style="37" customWidth="1"/>
    <col min="7947" max="8193" width="9.125" style="37"/>
    <col min="8194" max="8194" width="40.375" style="37" customWidth="1"/>
    <col min="8195" max="8195" width="25.5" style="37" customWidth="1"/>
    <col min="8196" max="8202" width="14.625" style="37" customWidth="1"/>
    <col min="8203" max="8449" width="9.125" style="37"/>
    <col min="8450" max="8450" width="40.375" style="37" customWidth="1"/>
    <col min="8451" max="8451" width="25.5" style="37" customWidth="1"/>
    <col min="8452" max="8458" width="14.625" style="37" customWidth="1"/>
    <col min="8459" max="8705" width="9.125" style="37"/>
    <col min="8706" max="8706" width="40.375" style="37" customWidth="1"/>
    <col min="8707" max="8707" width="25.5" style="37" customWidth="1"/>
    <col min="8708" max="8714" width="14.625" style="37" customWidth="1"/>
    <col min="8715" max="8961" width="9.125" style="37"/>
    <col min="8962" max="8962" width="40.375" style="37" customWidth="1"/>
    <col min="8963" max="8963" width="25.5" style="37" customWidth="1"/>
    <col min="8964" max="8970" width="14.625" style="37" customWidth="1"/>
    <col min="8971" max="9217" width="9.125" style="37"/>
    <col min="9218" max="9218" width="40.375" style="37" customWidth="1"/>
    <col min="9219" max="9219" width="25.5" style="37" customWidth="1"/>
    <col min="9220" max="9226" width="14.625" style="37" customWidth="1"/>
    <col min="9227" max="9473" width="9.125" style="37"/>
    <col min="9474" max="9474" width="40.375" style="37" customWidth="1"/>
    <col min="9475" max="9475" width="25.5" style="37" customWidth="1"/>
    <col min="9476" max="9482" width="14.625" style="37" customWidth="1"/>
    <col min="9483" max="9729" width="9.125" style="37"/>
    <col min="9730" max="9730" width="40.375" style="37" customWidth="1"/>
    <col min="9731" max="9731" width="25.5" style="37" customWidth="1"/>
    <col min="9732" max="9738" width="14.625" style="37" customWidth="1"/>
    <col min="9739" max="9985" width="9.125" style="37"/>
    <col min="9986" max="9986" width="40.375" style="37" customWidth="1"/>
    <col min="9987" max="9987" width="25.5" style="37" customWidth="1"/>
    <col min="9988" max="9994" width="14.625" style="37" customWidth="1"/>
    <col min="9995" max="10241" width="9.125" style="37"/>
    <col min="10242" max="10242" width="40.375" style="37" customWidth="1"/>
    <col min="10243" max="10243" width="25.5" style="37" customWidth="1"/>
    <col min="10244" max="10250" width="14.625" style="37" customWidth="1"/>
    <col min="10251" max="10497" width="9.125" style="37"/>
    <col min="10498" max="10498" width="40.375" style="37" customWidth="1"/>
    <col min="10499" max="10499" width="25.5" style="37" customWidth="1"/>
    <col min="10500" max="10506" width="14.625" style="37" customWidth="1"/>
    <col min="10507" max="10753" width="9.125" style="37"/>
    <col min="10754" max="10754" width="40.375" style="37" customWidth="1"/>
    <col min="10755" max="10755" width="25.5" style="37" customWidth="1"/>
    <col min="10756" max="10762" width="14.625" style="37" customWidth="1"/>
    <col min="10763" max="11009" width="9.125" style="37"/>
    <col min="11010" max="11010" width="40.375" style="37" customWidth="1"/>
    <col min="11011" max="11011" width="25.5" style="37" customWidth="1"/>
    <col min="11012" max="11018" width="14.625" style="37" customWidth="1"/>
    <col min="11019" max="11265" width="9.125" style="37"/>
    <col min="11266" max="11266" width="40.375" style="37" customWidth="1"/>
    <col min="11267" max="11267" width="25.5" style="37" customWidth="1"/>
    <col min="11268" max="11274" width="14.625" style="37" customWidth="1"/>
    <col min="11275" max="11521" width="9.125" style="37"/>
    <col min="11522" max="11522" width="40.375" style="37" customWidth="1"/>
    <col min="11523" max="11523" width="25.5" style="37" customWidth="1"/>
    <col min="11524" max="11530" width="14.625" style="37" customWidth="1"/>
    <col min="11531" max="11777" width="9.125" style="37"/>
    <col min="11778" max="11778" width="40.375" style="37" customWidth="1"/>
    <col min="11779" max="11779" width="25.5" style="37" customWidth="1"/>
    <col min="11780" max="11786" width="14.625" style="37" customWidth="1"/>
    <col min="11787" max="12033" width="9.125" style="37"/>
    <col min="12034" max="12034" width="40.375" style="37" customWidth="1"/>
    <col min="12035" max="12035" width="25.5" style="37" customWidth="1"/>
    <col min="12036" max="12042" width="14.625" style="37" customWidth="1"/>
    <col min="12043" max="12289" width="9.125" style="37"/>
    <col min="12290" max="12290" width="40.375" style="37" customWidth="1"/>
    <col min="12291" max="12291" width="25.5" style="37" customWidth="1"/>
    <col min="12292" max="12298" width="14.625" style="37" customWidth="1"/>
    <col min="12299" max="12545" width="9.125" style="37"/>
    <col min="12546" max="12546" width="40.375" style="37" customWidth="1"/>
    <col min="12547" max="12547" width="25.5" style="37" customWidth="1"/>
    <col min="12548" max="12554" width="14.625" style="37" customWidth="1"/>
    <col min="12555" max="12801" width="9.125" style="37"/>
    <col min="12802" max="12802" width="40.375" style="37" customWidth="1"/>
    <col min="12803" max="12803" width="25.5" style="37" customWidth="1"/>
    <col min="12804" max="12810" width="14.625" style="37" customWidth="1"/>
    <col min="12811" max="13057" width="9.125" style="37"/>
    <col min="13058" max="13058" width="40.375" style="37" customWidth="1"/>
    <col min="13059" max="13059" width="25.5" style="37" customWidth="1"/>
    <col min="13060" max="13066" width="14.625" style="37" customWidth="1"/>
    <col min="13067" max="13313" width="9.125" style="37"/>
    <col min="13314" max="13314" width="40.375" style="37" customWidth="1"/>
    <col min="13315" max="13315" width="25.5" style="37" customWidth="1"/>
    <col min="13316" max="13322" width="14.625" style="37" customWidth="1"/>
    <col min="13323" max="13569" width="9.125" style="37"/>
    <col min="13570" max="13570" width="40.375" style="37" customWidth="1"/>
    <col min="13571" max="13571" width="25.5" style="37" customWidth="1"/>
    <col min="13572" max="13578" width="14.625" style="37" customWidth="1"/>
    <col min="13579" max="13825" width="9.125" style="37"/>
    <col min="13826" max="13826" width="40.375" style="37" customWidth="1"/>
    <col min="13827" max="13827" width="25.5" style="37" customWidth="1"/>
    <col min="13828" max="13834" width="14.625" style="37" customWidth="1"/>
    <col min="13835" max="14081" width="9.125" style="37"/>
    <col min="14082" max="14082" width="40.375" style="37" customWidth="1"/>
    <col min="14083" max="14083" width="25.5" style="37" customWidth="1"/>
    <col min="14084" max="14090" width="14.625" style="37" customWidth="1"/>
    <col min="14091" max="14337" width="9.125" style="37"/>
    <col min="14338" max="14338" width="40.375" style="37" customWidth="1"/>
    <col min="14339" max="14339" width="25.5" style="37" customWidth="1"/>
    <col min="14340" max="14346" width="14.625" style="37" customWidth="1"/>
    <col min="14347" max="14593" width="9.125" style="37"/>
    <col min="14594" max="14594" width="40.375" style="37" customWidth="1"/>
    <col min="14595" max="14595" width="25.5" style="37" customWidth="1"/>
    <col min="14596" max="14602" width="14.625" style="37" customWidth="1"/>
    <col min="14603" max="14849" width="9.125" style="37"/>
    <col min="14850" max="14850" width="40.375" style="37" customWidth="1"/>
    <col min="14851" max="14851" width="25.5" style="37" customWidth="1"/>
    <col min="14852" max="14858" width="14.625" style="37" customWidth="1"/>
    <col min="14859" max="15105" width="9.125" style="37"/>
    <col min="15106" max="15106" width="40.375" style="37" customWidth="1"/>
    <col min="15107" max="15107" width="25.5" style="37" customWidth="1"/>
    <col min="15108" max="15114" width="14.625" style="37" customWidth="1"/>
    <col min="15115" max="15361" width="9.125" style="37"/>
    <col min="15362" max="15362" width="40.375" style="37" customWidth="1"/>
    <col min="15363" max="15363" width="25.5" style="37" customWidth="1"/>
    <col min="15364" max="15370" width="14.625" style="37" customWidth="1"/>
    <col min="15371" max="15617" width="9.125" style="37"/>
    <col min="15618" max="15618" width="40.375" style="37" customWidth="1"/>
    <col min="15619" max="15619" width="25.5" style="37" customWidth="1"/>
    <col min="15620" max="15626" width="14.625" style="37" customWidth="1"/>
    <col min="15627" max="15873" width="9.125" style="37"/>
    <col min="15874" max="15874" width="40.375" style="37" customWidth="1"/>
    <col min="15875" max="15875" width="25.5" style="37" customWidth="1"/>
    <col min="15876" max="15882" width="14.625" style="37" customWidth="1"/>
    <col min="15883" max="16129" width="9.125" style="37"/>
    <col min="16130" max="16130" width="40.375" style="37" customWidth="1"/>
    <col min="16131" max="16131" width="25.5" style="37" customWidth="1"/>
    <col min="16132" max="16138" width="14.625" style="37" customWidth="1"/>
    <col min="16139" max="16384" width="9.125" style="37"/>
  </cols>
  <sheetData>
    <row r="1" spans="2:11">
      <c r="I1" s="141" t="s">
        <v>41</v>
      </c>
      <c r="J1" s="141"/>
    </row>
    <row r="2" spans="2:11">
      <c r="I2" s="163" t="s">
        <v>32</v>
      </c>
      <c r="J2" s="163"/>
    </row>
    <row r="3" spans="2:11" s="39" customFormat="1">
      <c r="B3" s="142" t="s">
        <v>90</v>
      </c>
      <c r="C3" s="142"/>
      <c r="D3" s="142"/>
      <c r="E3" s="142"/>
      <c r="F3" s="142"/>
      <c r="G3" s="142"/>
      <c r="H3" s="142"/>
      <c r="I3" s="142"/>
      <c r="J3" s="142"/>
      <c r="K3" s="38"/>
    </row>
    <row r="4" spans="2:11">
      <c r="B4" s="164" t="s">
        <v>23</v>
      </c>
      <c r="C4" s="164"/>
      <c r="D4" s="164"/>
      <c r="E4" s="164"/>
      <c r="F4" s="164"/>
      <c r="G4" s="164"/>
      <c r="H4" s="164"/>
      <c r="I4" s="164"/>
      <c r="J4" s="164"/>
      <c r="K4" s="40"/>
    </row>
    <row r="5" spans="2:11" ht="19.5" thickBot="1">
      <c r="C5" s="41"/>
      <c r="D5" s="41"/>
      <c r="E5" s="42"/>
      <c r="F5" s="41"/>
      <c r="G5" s="41"/>
      <c r="H5" s="41"/>
      <c r="I5" s="41"/>
      <c r="J5" s="41" t="s">
        <v>42</v>
      </c>
    </row>
    <row r="6" spans="2:11" ht="18.75" customHeight="1">
      <c r="B6" s="165" t="s">
        <v>43</v>
      </c>
      <c r="C6" s="167" t="s">
        <v>44</v>
      </c>
      <c r="D6" s="167" t="s">
        <v>45</v>
      </c>
      <c r="E6" s="167" t="s">
        <v>46</v>
      </c>
      <c r="F6" s="167"/>
      <c r="G6" s="167"/>
      <c r="H6" s="167"/>
      <c r="I6" s="167"/>
      <c r="J6" s="168"/>
    </row>
    <row r="7" spans="2:11" ht="63">
      <c r="B7" s="166"/>
      <c r="C7" s="154"/>
      <c r="D7" s="154"/>
      <c r="E7" s="43" t="s">
        <v>47</v>
      </c>
      <c r="F7" s="24" t="s">
        <v>48</v>
      </c>
      <c r="G7" s="24" t="s">
        <v>49</v>
      </c>
      <c r="H7" s="24" t="s">
        <v>50</v>
      </c>
      <c r="I7" s="24" t="s">
        <v>51</v>
      </c>
      <c r="J7" s="44" t="s">
        <v>52</v>
      </c>
    </row>
    <row r="8" spans="2:11">
      <c r="B8" s="45">
        <v>1</v>
      </c>
      <c r="C8" s="24">
        <v>2</v>
      </c>
      <c r="D8" s="24">
        <v>3</v>
      </c>
      <c r="E8" s="46">
        <v>4</v>
      </c>
      <c r="F8" s="47">
        <v>5</v>
      </c>
      <c r="G8" s="47">
        <v>6</v>
      </c>
      <c r="H8" s="47">
        <v>7</v>
      </c>
      <c r="I8" s="47">
        <v>8</v>
      </c>
      <c r="J8" s="48">
        <v>9</v>
      </c>
    </row>
    <row r="9" spans="2:11">
      <c r="B9" s="140" t="s">
        <v>60</v>
      </c>
      <c r="C9" s="154" t="s">
        <v>53</v>
      </c>
      <c r="D9" s="27">
        <v>2022</v>
      </c>
      <c r="E9" s="49">
        <f>SUM(F9:J9)</f>
        <v>113854.90000000001</v>
      </c>
      <c r="F9" s="50">
        <f>F14+F27</f>
        <v>0</v>
      </c>
      <c r="G9" s="50">
        <f t="shared" ref="G9:J9" si="0">G14+G27</f>
        <v>0</v>
      </c>
      <c r="H9" s="50">
        <f>H14+H27</f>
        <v>113854.90000000001</v>
      </c>
      <c r="I9" s="50">
        <f t="shared" si="0"/>
        <v>0</v>
      </c>
      <c r="J9" s="51">
        <f t="shared" si="0"/>
        <v>0</v>
      </c>
    </row>
    <row r="10" spans="2:11">
      <c r="B10" s="140"/>
      <c r="C10" s="154"/>
      <c r="D10" s="28">
        <v>2023</v>
      </c>
      <c r="E10" s="52">
        <f t="shared" ref="E10:E11" si="1">SUM(F10:J10)</f>
        <v>72572.100000000006</v>
      </c>
      <c r="F10" s="52">
        <f t="shared" ref="F10:J10" si="2">F15+F28</f>
        <v>0</v>
      </c>
      <c r="G10" s="52">
        <f t="shared" si="2"/>
        <v>0</v>
      </c>
      <c r="H10" s="52">
        <f t="shared" si="2"/>
        <v>72572.100000000006</v>
      </c>
      <c r="I10" s="52">
        <f t="shared" si="2"/>
        <v>0</v>
      </c>
      <c r="J10" s="53">
        <f t="shared" si="2"/>
        <v>0</v>
      </c>
    </row>
    <row r="11" spans="2:11">
      <c r="B11" s="140"/>
      <c r="C11" s="154"/>
      <c r="D11" s="29">
        <v>2024</v>
      </c>
      <c r="E11" s="54">
        <f t="shared" si="1"/>
        <v>73582.700000000012</v>
      </c>
      <c r="F11" s="100">
        <f t="shared" ref="F11:J11" si="3">F16+F29</f>
        <v>0</v>
      </c>
      <c r="G11" s="100">
        <f t="shared" si="3"/>
        <v>0</v>
      </c>
      <c r="H11" s="100">
        <f t="shared" si="3"/>
        <v>73582.700000000012</v>
      </c>
      <c r="I11" s="100">
        <f t="shared" si="3"/>
        <v>0</v>
      </c>
      <c r="J11" s="55">
        <f t="shared" si="3"/>
        <v>0</v>
      </c>
    </row>
    <row r="12" spans="2:11">
      <c r="B12" s="140"/>
      <c r="C12" s="154"/>
      <c r="D12" s="46" t="s">
        <v>54</v>
      </c>
      <c r="E12" s="56">
        <f>SUM(E9:E11)</f>
        <v>260009.7</v>
      </c>
      <c r="F12" s="56">
        <f>SUM(F9:F11)</f>
        <v>0</v>
      </c>
      <c r="G12" s="56">
        <f>SUM(G9:G11)</f>
        <v>0</v>
      </c>
      <c r="H12" s="56">
        <f t="shared" ref="H12:J12" si="4">SUM(H9:H11)</f>
        <v>260009.7</v>
      </c>
      <c r="I12" s="56">
        <f t="shared" si="4"/>
        <v>0</v>
      </c>
      <c r="J12" s="57">
        <f t="shared" si="4"/>
        <v>0</v>
      </c>
    </row>
    <row r="13" spans="2:11">
      <c r="B13" s="58" t="s">
        <v>55</v>
      </c>
      <c r="C13" s="59"/>
      <c r="D13" s="60"/>
      <c r="E13" s="61"/>
      <c r="F13" s="61"/>
      <c r="G13" s="61"/>
      <c r="H13" s="61"/>
      <c r="I13" s="61"/>
      <c r="J13" s="62"/>
    </row>
    <row r="14" spans="2:11">
      <c r="B14" s="140" t="s">
        <v>108</v>
      </c>
      <c r="C14" s="154" t="s">
        <v>94</v>
      </c>
      <c r="D14" s="27">
        <v>2022</v>
      </c>
      <c r="E14" s="49">
        <f>SUM(F14:J14)</f>
        <v>13695.2</v>
      </c>
      <c r="F14" s="63">
        <f>F18</f>
        <v>0</v>
      </c>
      <c r="G14" s="63">
        <f t="shared" ref="G14:J14" si="5">G18</f>
        <v>0</v>
      </c>
      <c r="H14" s="63">
        <f t="shared" si="5"/>
        <v>13695.2</v>
      </c>
      <c r="I14" s="63">
        <f t="shared" si="5"/>
        <v>0</v>
      </c>
      <c r="J14" s="64">
        <f t="shared" si="5"/>
        <v>0</v>
      </c>
    </row>
    <row r="15" spans="2:11">
      <c r="B15" s="140"/>
      <c r="C15" s="154"/>
      <c r="D15" s="28">
        <v>2023</v>
      </c>
      <c r="E15" s="52">
        <f>SUM(F15:J15)</f>
        <v>0</v>
      </c>
      <c r="F15" s="65">
        <f t="shared" ref="F15:J15" si="6">F19</f>
        <v>0</v>
      </c>
      <c r="G15" s="65">
        <f t="shared" si="6"/>
        <v>0</v>
      </c>
      <c r="H15" s="65">
        <f t="shared" si="6"/>
        <v>0</v>
      </c>
      <c r="I15" s="65">
        <f t="shared" si="6"/>
        <v>0</v>
      </c>
      <c r="J15" s="66">
        <f t="shared" si="6"/>
        <v>0</v>
      </c>
    </row>
    <row r="16" spans="2:11" ht="22.9" customHeight="1">
      <c r="B16" s="140"/>
      <c r="C16" s="154"/>
      <c r="D16" s="29">
        <v>2024</v>
      </c>
      <c r="E16" s="54">
        <f t="shared" ref="E16" si="7">SUM(F16:J16)</f>
        <v>0</v>
      </c>
      <c r="F16" s="67">
        <f t="shared" ref="F16:J16" si="8">F20</f>
        <v>0</v>
      </c>
      <c r="G16" s="67">
        <f t="shared" si="8"/>
        <v>0</v>
      </c>
      <c r="H16" s="67">
        <f t="shared" si="8"/>
        <v>0</v>
      </c>
      <c r="I16" s="67">
        <f t="shared" si="8"/>
        <v>0</v>
      </c>
      <c r="J16" s="68">
        <f t="shared" si="8"/>
        <v>0</v>
      </c>
    </row>
    <row r="17" spans="2:10" ht="21.6" customHeight="1">
      <c r="B17" s="140"/>
      <c r="C17" s="154"/>
      <c r="D17" s="46" t="s">
        <v>54</v>
      </c>
      <c r="E17" s="56">
        <f>SUM(E14:E16)</f>
        <v>13695.2</v>
      </c>
      <c r="F17" s="56">
        <f>SUM(F14:F16)</f>
        <v>0</v>
      </c>
      <c r="G17" s="56">
        <f>SUM(G14:G16)</f>
        <v>0</v>
      </c>
      <c r="H17" s="56">
        <f t="shared" ref="H17:J17" si="9">SUM(H14:H16)</f>
        <v>13695.2</v>
      </c>
      <c r="I17" s="56">
        <f t="shared" si="9"/>
        <v>0</v>
      </c>
      <c r="J17" s="57">
        <f t="shared" si="9"/>
        <v>0</v>
      </c>
    </row>
    <row r="18" spans="2:10">
      <c r="B18" s="140" t="s">
        <v>93</v>
      </c>
      <c r="C18" s="154" t="s">
        <v>109</v>
      </c>
      <c r="D18" s="27">
        <v>2022</v>
      </c>
      <c r="E18" s="49">
        <f>SUM(F18:J18)</f>
        <v>13695.2</v>
      </c>
      <c r="F18" s="63">
        <f>F22</f>
        <v>0</v>
      </c>
      <c r="G18" s="63">
        <f t="shared" ref="G18:J18" si="10">G22</f>
        <v>0</v>
      </c>
      <c r="H18" s="63">
        <f t="shared" si="10"/>
        <v>13695.2</v>
      </c>
      <c r="I18" s="63">
        <f t="shared" si="10"/>
        <v>0</v>
      </c>
      <c r="J18" s="64">
        <f t="shared" si="10"/>
        <v>0</v>
      </c>
    </row>
    <row r="19" spans="2:10">
      <c r="B19" s="140"/>
      <c r="C19" s="154"/>
      <c r="D19" s="28">
        <v>2023</v>
      </c>
      <c r="E19" s="52">
        <f>SUM(F19:J19)</f>
        <v>0</v>
      </c>
      <c r="F19" s="65">
        <f t="shared" ref="F19:J19" si="11">F23</f>
        <v>0</v>
      </c>
      <c r="G19" s="65">
        <f t="shared" si="11"/>
        <v>0</v>
      </c>
      <c r="H19" s="65">
        <f t="shared" si="11"/>
        <v>0</v>
      </c>
      <c r="I19" s="65">
        <f t="shared" si="11"/>
        <v>0</v>
      </c>
      <c r="J19" s="66">
        <f t="shared" si="11"/>
        <v>0</v>
      </c>
    </row>
    <row r="20" spans="2:10">
      <c r="B20" s="140"/>
      <c r="C20" s="154"/>
      <c r="D20" s="29">
        <v>2024</v>
      </c>
      <c r="E20" s="54">
        <f t="shared" ref="E20" si="12">SUM(F20:J20)</f>
        <v>0</v>
      </c>
      <c r="F20" s="67">
        <f t="shared" ref="F20:J20" si="13">F24</f>
        <v>0</v>
      </c>
      <c r="G20" s="67">
        <f t="shared" si="13"/>
        <v>0</v>
      </c>
      <c r="H20" s="67">
        <f t="shared" si="13"/>
        <v>0</v>
      </c>
      <c r="I20" s="67">
        <f t="shared" si="13"/>
        <v>0</v>
      </c>
      <c r="J20" s="68">
        <f t="shared" si="13"/>
        <v>0</v>
      </c>
    </row>
    <row r="21" spans="2:10">
      <c r="B21" s="140"/>
      <c r="C21" s="154"/>
      <c r="D21" s="46" t="s">
        <v>54</v>
      </c>
      <c r="E21" s="56">
        <f>SUM(E18:E20)</f>
        <v>13695.2</v>
      </c>
      <c r="F21" s="56">
        <f>SUM(F18:F20)</f>
        <v>0</v>
      </c>
      <c r="G21" s="56">
        <f>SUM(G18:G20)</f>
        <v>0</v>
      </c>
      <c r="H21" s="56">
        <f t="shared" ref="H21:J21" si="14">SUM(H18:H20)</f>
        <v>13695.2</v>
      </c>
      <c r="I21" s="56">
        <f t="shared" si="14"/>
        <v>0</v>
      </c>
      <c r="J21" s="57">
        <f t="shared" si="14"/>
        <v>0</v>
      </c>
    </row>
    <row r="22" spans="2:10">
      <c r="B22" s="140" t="s">
        <v>95</v>
      </c>
      <c r="C22" s="154" t="s">
        <v>96</v>
      </c>
      <c r="D22" s="27">
        <v>2022</v>
      </c>
      <c r="E22" s="49">
        <f>SUM(F22:J22)</f>
        <v>13695.2</v>
      </c>
      <c r="F22" s="63"/>
      <c r="G22" s="63"/>
      <c r="H22" s="63">
        <v>13695.2</v>
      </c>
      <c r="I22" s="63"/>
      <c r="J22" s="64"/>
    </row>
    <row r="23" spans="2:10">
      <c r="B23" s="140"/>
      <c r="C23" s="154"/>
      <c r="D23" s="28">
        <v>2023</v>
      </c>
      <c r="E23" s="52">
        <f>SUM(F23:J23)</f>
        <v>0</v>
      </c>
      <c r="F23" s="65"/>
      <c r="G23" s="65"/>
      <c r="H23" s="65"/>
      <c r="I23" s="65"/>
      <c r="J23" s="66"/>
    </row>
    <row r="24" spans="2:10">
      <c r="B24" s="140"/>
      <c r="C24" s="154"/>
      <c r="D24" s="29">
        <v>2024</v>
      </c>
      <c r="E24" s="54">
        <f t="shared" ref="E24" si="15">SUM(F24:J24)</f>
        <v>0</v>
      </c>
      <c r="F24" s="67"/>
      <c r="G24" s="67"/>
      <c r="H24" s="67"/>
      <c r="I24" s="67"/>
      <c r="J24" s="68"/>
    </row>
    <row r="25" spans="2:10">
      <c r="B25" s="140"/>
      <c r="C25" s="154"/>
      <c r="D25" s="46" t="s">
        <v>54</v>
      </c>
      <c r="E25" s="56">
        <f>SUM(E22:E24)</f>
        <v>13695.2</v>
      </c>
      <c r="F25" s="56">
        <f>SUM(F22:F24)</f>
        <v>0</v>
      </c>
      <c r="G25" s="56">
        <f>SUM(G22:G24)</f>
        <v>0</v>
      </c>
      <c r="H25" s="56">
        <f t="shared" ref="H25:J25" si="16">SUM(H22:H24)</f>
        <v>13695.2</v>
      </c>
      <c r="I25" s="56">
        <f t="shared" si="16"/>
        <v>0</v>
      </c>
      <c r="J25" s="57">
        <f t="shared" si="16"/>
        <v>0</v>
      </c>
    </row>
    <row r="26" spans="2:10">
      <c r="B26" s="58" t="s">
        <v>56</v>
      </c>
      <c r="C26" s="59"/>
      <c r="D26" s="60"/>
      <c r="E26" s="61"/>
      <c r="F26" s="61"/>
      <c r="G26" s="61"/>
      <c r="H26" s="61"/>
      <c r="I26" s="61"/>
      <c r="J26" s="62"/>
    </row>
    <row r="27" spans="2:10">
      <c r="B27" s="140" t="s">
        <v>57</v>
      </c>
      <c r="C27" s="154" t="s">
        <v>53</v>
      </c>
      <c r="D27" s="27">
        <v>2022</v>
      </c>
      <c r="E27" s="49">
        <f>SUM(F27:J27)</f>
        <v>100159.70000000001</v>
      </c>
      <c r="F27" s="63">
        <f>F32+F53+F74</f>
        <v>0</v>
      </c>
      <c r="G27" s="63">
        <f t="shared" ref="G27:J27" si="17">G32+G53+G74</f>
        <v>0</v>
      </c>
      <c r="H27" s="63">
        <f t="shared" si="17"/>
        <v>100159.70000000001</v>
      </c>
      <c r="I27" s="63">
        <f t="shared" si="17"/>
        <v>0</v>
      </c>
      <c r="J27" s="64">
        <f t="shared" si="17"/>
        <v>0</v>
      </c>
    </row>
    <row r="28" spans="2:10">
      <c r="B28" s="140"/>
      <c r="C28" s="154"/>
      <c r="D28" s="28">
        <v>2023</v>
      </c>
      <c r="E28" s="52">
        <f>SUM(F28:J28)</f>
        <v>72572.100000000006</v>
      </c>
      <c r="F28" s="63">
        <f t="shared" ref="F28:J28" si="18">F33+F54+F75</f>
        <v>0</v>
      </c>
      <c r="G28" s="63">
        <f t="shared" si="18"/>
        <v>0</v>
      </c>
      <c r="H28" s="63">
        <f t="shared" si="18"/>
        <v>72572.100000000006</v>
      </c>
      <c r="I28" s="63">
        <f t="shared" si="18"/>
        <v>0</v>
      </c>
      <c r="J28" s="64">
        <f t="shared" si="18"/>
        <v>0</v>
      </c>
    </row>
    <row r="29" spans="2:10">
      <c r="B29" s="140"/>
      <c r="C29" s="154"/>
      <c r="D29" s="29">
        <v>2024</v>
      </c>
      <c r="E29" s="54">
        <f t="shared" ref="E29" si="19">SUM(F29:J29)</f>
        <v>73582.700000000012</v>
      </c>
      <c r="F29" s="63">
        <f t="shared" ref="F29:J29" si="20">F34+F55+F76</f>
        <v>0</v>
      </c>
      <c r="G29" s="63">
        <f t="shared" si="20"/>
        <v>0</v>
      </c>
      <c r="H29" s="63">
        <f t="shared" si="20"/>
        <v>73582.700000000012</v>
      </c>
      <c r="I29" s="63">
        <f t="shared" si="20"/>
        <v>0</v>
      </c>
      <c r="J29" s="107">
        <f t="shared" si="20"/>
        <v>0</v>
      </c>
    </row>
    <row r="30" spans="2:10">
      <c r="B30" s="140"/>
      <c r="C30" s="154"/>
      <c r="D30" s="46" t="s">
        <v>54</v>
      </c>
      <c r="E30" s="56">
        <f>SUM(E27:E29)</f>
        <v>246314.50000000003</v>
      </c>
      <c r="F30" s="56">
        <f>SUM(F27:F29)</f>
        <v>0</v>
      </c>
      <c r="G30" s="56">
        <f>SUM(G27:G29)</f>
        <v>0</v>
      </c>
      <c r="H30" s="56">
        <f t="shared" ref="H30:J30" si="21">SUM(H27:H29)</f>
        <v>246314.50000000003</v>
      </c>
      <c r="I30" s="56">
        <f t="shared" si="21"/>
        <v>0</v>
      </c>
      <c r="J30" s="57">
        <f t="shared" si="21"/>
        <v>0</v>
      </c>
    </row>
    <row r="31" spans="2:10">
      <c r="B31" s="160" t="s">
        <v>61</v>
      </c>
      <c r="C31" s="161"/>
      <c r="D31" s="161"/>
      <c r="E31" s="161"/>
      <c r="F31" s="161"/>
      <c r="G31" s="161"/>
      <c r="H31" s="161"/>
      <c r="I31" s="161"/>
      <c r="J31" s="162"/>
    </row>
    <row r="32" spans="2:10" ht="27.75" customHeight="1">
      <c r="B32" s="140" t="s">
        <v>54</v>
      </c>
      <c r="C32" s="154" t="s">
        <v>67</v>
      </c>
      <c r="D32" s="27">
        <v>2022</v>
      </c>
      <c r="E32" s="49">
        <f>SUM(F32:J32)</f>
        <v>90682.1</v>
      </c>
      <c r="F32" s="69">
        <f>F36+F40+F44+F48</f>
        <v>0</v>
      </c>
      <c r="G32" s="69">
        <f t="shared" ref="G32:J32" si="22">G36+G40+G44+G48</f>
        <v>0</v>
      </c>
      <c r="H32" s="69">
        <f>H36+H40+H44+H48</f>
        <v>90682.1</v>
      </c>
      <c r="I32" s="69">
        <f t="shared" si="22"/>
        <v>0</v>
      </c>
      <c r="J32" s="70">
        <f t="shared" si="22"/>
        <v>0</v>
      </c>
    </row>
    <row r="33" spans="2:10" ht="25.5" customHeight="1">
      <c r="B33" s="140"/>
      <c r="C33" s="154"/>
      <c r="D33" s="28">
        <v>2023</v>
      </c>
      <c r="E33" s="52">
        <f>SUM(F33:J33)</f>
        <v>72012.2</v>
      </c>
      <c r="F33" s="71">
        <f t="shared" ref="F33:J33" si="23">F37+F41+F45+F49</f>
        <v>0</v>
      </c>
      <c r="G33" s="71">
        <f t="shared" si="23"/>
        <v>0</v>
      </c>
      <c r="H33" s="71">
        <f>H37+H41+H45+H49</f>
        <v>72012.2</v>
      </c>
      <c r="I33" s="71">
        <f t="shared" si="23"/>
        <v>0</v>
      </c>
      <c r="J33" s="72">
        <f t="shared" si="23"/>
        <v>0</v>
      </c>
    </row>
    <row r="34" spans="2:10" ht="25.5" customHeight="1">
      <c r="B34" s="140"/>
      <c r="C34" s="154"/>
      <c r="D34" s="29">
        <v>2024</v>
      </c>
      <c r="E34" s="54">
        <f t="shared" ref="E34" si="24">SUM(F34:J34)</f>
        <v>73022.8</v>
      </c>
      <c r="F34" s="75">
        <f t="shared" ref="F34:J34" si="25">F38+F42+F46+F50</f>
        <v>0</v>
      </c>
      <c r="G34" s="75">
        <f t="shared" si="25"/>
        <v>0</v>
      </c>
      <c r="H34" s="75">
        <f>H38+H42+H46+H50</f>
        <v>73022.8</v>
      </c>
      <c r="I34" s="75">
        <f t="shared" si="25"/>
        <v>0</v>
      </c>
      <c r="J34" s="76">
        <f t="shared" si="25"/>
        <v>0</v>
      </c>
    </row>
    <row r="35" spans="2:10" ht="25.5" customHeight="1">
      <c r="B35" s="140"/>
      <c r="C35" s="154"/>
      <c r="D35" s="46" t="s">
        <v>54</v>
      </c>
      <c r="E35" s="73">
        <f>SUM(E32:E34)</f>
        <v>235717.09999999998</v>
      </c>
      <c r="F35" s="73">
        <f t="shared" ref="F35:J35" si="26">SUM(F32:F34)</f>
        <v>0</v>
      </c>
      <c r="G35" s="73">
        <f t="shared" si="26"/>
        <v>0</v>
      </c>
      <c r="H35" s="73">
        <f t="shared" si="26"/>
        <v>235717.09999999998</v>
      </c>
      <c r="I35" s="73">
        <f t="shared" si="26"/>
        <v>0</v>
      </c>
      <c r="J35" s="74">
        <f t="shared" si="26"/>
        <v>0</v>
      </c>
    </row>
    <row r="36" spans="2:10">
      <c r="B36" s="145" t="s">
        <v>58</v>
      </c>
      <c r="C36" s="154" t="s">
        <v>62</v>
      </c>
      <c r="D36" s="27">
        <v>2022</v>
      </c>
      <c r="E36" s="49">
        <f>SUM(F36:J36)</f>
        <v>89950</v>
      </c>
      <c r="F36" s="69"/>
      <c r="G36" s="69"/>
      <c r="H36" s="69">
        <v>89950</v>
      </c>
      <c r="I36" s="69"/>
      <c r="J36" s="70"/>
    </row>
    <row r="37" spans="2:10">
      <c r="B37" s="146"/>
      <c r="C37" s="154"/>
      <c r="D37" s="28">
        <v>2023</v>
      </c>
      <c r="E37" s="52">
        <f>SUM(F37:J37)</f>
        <v>71535.3</v>
      </c>
      <c r="F37" s="71"/>
      <c r="G37" s="71"/>
      <c r="H37" s="71">
        <v>71535.3</v>
      </c>
      <c r="I37" s="71"/>
      <c r="J37" s="72"/>
    </row>
    <row r="38" spans="2:10">
      <c r="B38" s="146"/>
      <c r="C38" s="154"/>
      <c r="D38" s="29">
        <v>2024</v>
      </c>
      <c r="E38" s="54">
        <f t="shared" ref="E38" si="27">SUM(F38:J38)</f>
        <v>71535.3</v>
      </c>
      <c r="F38" s="75"/>
      <c r="G38" s="75"/>
      <c r="H38" s="75">
        <v>71535.3</v>
      </c>
      <c r="I38" s="75"/>
      <c r="J38" s="76"/>
    </row>
    <row r="39" spans="2:10">
      <c r="B39" s="147"/>
      <c r="C39" s="154"/>
      <c r="D39" s="46" t="s">
        <v>54</v>
      </c>
      <c r="E39" s="73">
        <f>SUM(E36:E38)</f>
        <v>233020.59999999998</v>
      </c>
      <c r="F39" s="73">
        <f t="shared" ref="F39:J39" si="28">SUM(F36:F38)</f>
        <v>0</v>
      </c>
      <c r="G39" s="73">
        <f t="shared" si="28"/>
        <v>0</v>
      </c>
      <c r="H39" s="73">
        <f t="shared" si="28"/>
        <v>233020.59999999998</v>
      </c>
      <c r="I39" s="73">
        <f t="shared" si="28"/>
        <v>0</v>
      </c>
      <c r="J39" s="74">
        <f t="shared" si="28"/>
        <v>0</v>
      </c>
    </row>
    <row r="40" spans="2:10" ht="23.25" customHeight="1">
      <c r="B40" s="145" t="s">
        <v>63</v>
      </c>
      <c r="C40" s="154" t="s">
        <v>59</v>
      </c>
      <c r="D40" s="27">
        <v>2022</v>
      </c>
      <c r="E40" s="49">
        <f>SUM(F40:J40)</f>
        <v>396.5</v>
      </c>
      <c r="F40" s="63"/>
      <c r="G40" s="63"/>
      <c r="H40" s="63">
        <v>396.5</v>
      </c>
      <c r="I40" s="63"/>
      <c r="J40" s="64"/>
    </row>
    <row r="41" spans="2:10" ht="22.5" customHeight="1">
      <c r="B41" s="146"/>
      <c r="C41" s="154"/>
      <c r="D41" s="28">
        <v>2023</v>
      </c>
      <c r="E41" s="52">
        <f>SUM(F41:J41)</f>
        <v>218.2</v>
      </c>
      <c r="F41" s="65"/>
      <c r="G41" s="65"/>
      <c r="H41" s="65">
        <v>218.2</v>
      </c>
      <c r="I41" s="65"/>
      <c r="J41" s="66"/>
    </row>
    <row r="42" spans="2:10" ht="24" customHeight="1">
      <c r="B42" s="146"/>
      <c r="C42" s="154"/>
      <c r="D42" s="29">
        <v>2024</v>
      </c>
      <c r="E42" s="54">
        <f t="shared" ref="E42" si="29">SUM(F42:J42)</f>
        <v>289</v>
      </c>
      <c r="F42" s="67"/>
      <c r="G42" s="67"/>
      <c r="H42" s="67">
        <v>289</v>
      </c>
      <c r="I42" s="67"/>
      <c r="J42" s="68"/>
    </row>
    <row r="43" spans="2:10" ht="26.25" customHeight="1">
      <c r="B43" s="147"/>
      <c r="C43" s="154"/>
      <c r="D43" s="46" t="s">
        <v>54</v>
      </c>
      <c r="E43" s="73">
        <f>SUM(E40:E42)</f>
        <v>903.7</v>
      </c>
      <c r="F43" s="73">
        <f t="shared" ref="F43:J43" si="30">SUM(F40:F42)</f>
        <v>0</v>
      </c>
      <c r="G43" s="73">
        <f t="shared" si="30"/>
        <v>0</v>
      </c>
      <c r="H43" s="73">
        <f t="shared" si="30"/>
        <v>903.7</v>
      </c>
      <c r="I43" s="73">
        <f t="shared" si="30"/>
        <v>0</v>
      </c>
      <c r="J43" s="74">
        <f t="shared" si="30"/>
        <v>0</v>
      </c>
    </row>
    <row r="44" spans="2:10">
      <c r="B44" s="145" t="s">
        <v>64</v>
      </c>
      <c r="C44" s="154" t="s">
        <v>59</v>
      </c>
      <c r="D44" s="27">
        <v>2022</v>
      </c>
      <c r="E44" s="49">
        <f>SUM(F44:J44)</f>
        <v>335.6</v>
      </c>
      <c r="F44" s="69"/>
      <c r="G44" s="69"/>
      <c r="H44" s="69">
        <v>335.6</v>
      </c>
      <c r="I44" s="69"/>
      <c r="J44" s="70"/>
    </row>
    <row r="45" spans="2:10">
      <c r="B45" s="146"/>
      <c r="C45" s="154"/>
      <c r="D45" s="28">
        <v>2023</v>
      </c>
      <c r="E45" s="52">
        <f>SUM(F45:J45)</f>
        <v>258.7</v>
      </c>
      <c r="F45" s="71"/>
      <c r="G45" s="71"/>
      <c r="H45" s="71">
        <v>258.7</v>
      </c>
      <c r="I45" s="71"/>
      <c r="J45" s="72"/>
    </row>
    <row r="46" spans="2:10">
      <c r="B46" s="146"/>
      <c r="C46" s="154"/>
      <c r="D46" s="29">
        <v>2024</v>
      </c>
      <c r="E46" s="54">
        <f t="shared" ref="E46" si="31">SUM(F46:J46)</f>
        <v>292.2</v>
      </c>
      <c r="F46" s="75"/>
      <c r="G46" s="75"/>
      <c r="H46" s="75">
        <v>292.2</v>
      </c>
      <c r="I46" s="75"/>
      <c r="J46" s="76"/>
    </row>
    <row r="47" spans="2:10">
      <c r="B47" s="147"/>
      <c r="C47" s="154"/>
      <c r="D47" s="46" t="s">
        <v>54</v>
      </c>
      <c r="E47" s="73">
        <f>SUM(E44:E46)</f>
        <v>886.5</v>
      </c>
      <c r="F47" s="73">
        <f t="shared" ref="F47:J47" si="32">SUM(F44:F46)</f>
        <v>0</v>
      </c>
      <c r="G47" s="73">
        <f t="shared" si="32"/>
        <v>0</v>
      </c>
      <c r="H47" s="73">
        <f t="shared" si="32"/>
        <v>886.5</v>
      </c>
      <c r="I47" s="73">
        <f t="shared" si="32"/>
        <v>0</v>
      </c>
      <c r="J47" s="74">
        <f t="shared" si="32"/>
        <v>0</v>
      </c>
    </row>
    <row r="48" spans="2:10" ht="29.25" customHeight="1">
      <c r="B48" s="145" t="s">
        <v>65</v>
      </c>
      <c r="C48" s="154" t="s">
        <v>66</v>
      </c>
      <c r="D48" s="27">
        <v>2022</v>
      </c>
      <c r="E48" s="49">
        <f>SUM(F48:J48)</f>
        <v>0</v>
      </c>
      <c r="F48" s="69"/>
      <c r="G48" s="69"/>
      <c r="H48" s="69"/>
      <c r="I48" s="69"/>
      <c r="J48" s="70"/>
    </row>
    <row r="49" spans="2:10" ht="27" customHeight="1">
      <c r="B49" s="146"/>
      <c r="C49" s="154"/>
      <c r="D49" s="28">
        <v>2023</v>
      </c>
      <c r="E49" s="52">
        <f>SUM(F49:J49)</f>
        <v>0</v>
      </c>
      <c r="F49" s="71"/>
      <c r="G49" s="71"/>
      <c r="H49" s="71"/>
      <c r="I49" s="71"/>
      <c r="J49" s="72"/>
    </row>
    <row r="50" spans="2:10" ht="24" customHeight="1">
      <c r="B50" s="146"/>
      <c r="C50" s="154"/>
      <c r="D50" s="29">
        <v>2024</v>
      </c>
      <c r="E50" s="54">
        <f t="shared" ref="E50" si="33">SUM(F50:J50)</f>
        <v>906.3</v>
      </c>
      <c r="F50" s="75"/>
      <c r="G50" s="75"/>
      <c r="H50" s="75">
        <v>906.3</v>
      </c>
      <c r="I50" s="75"/>
      <c r="J50" s="76"/>
    </row>
    <row r="51" spans="2:10" ht="27.75" customHeight="1">
      <c r="B51" s="147"/>
      <c r="C51" s="154"/>
      <c r="D51" s="46" t="s">
        <v>54</v>
      </c>
      <c r="E51" s="73">
        <f>SUM(E48:E50)</f>
        <v>906.3</v>
      </c>
      <c r="F51" s="73">
        <f t="shared" ref="F51:J51" si="34">SUM(F48:F50)</f>
        <v>0</v>
      </c>
      <c r="G51" s="73">
        <f t="shared" si="34"/>
        <v>0</v>
      </c>
      <c r="H51" s="73">
        <f t="shared" si="34"/>
        <v>906.3</v>
      </c>
      <c r="I51" s="73">
        <f t="shared" si="34"/>
        <v>0</v>
      </c>
      <c r="J51" s="74">
        <f t="shared" si="34"/>
        <v>0</v>
      </c>
    </row>
    <row r="52" spans="2:10">
      <c r="B52" s="157" t="s">
        <v>68</v>
      </c>
      <c r="C52" s="158"/>
      <c r="D52" s="158"/>
      <c r="E52" s="158"/>
      <c r="F52" s="158"/>
      <c r="G52" s="158"/>
      <c r="H52" s="158"/>
      <c r="I52" s="158"/>
      <c r="J52" s="159"/>
    </row>
    <row r="53" spans="2:10" ht="34.9" customHeight="1">
      <c r="B53" s="140" t="s">
        <v>54</v>
      </c>
      <c r="C53" s="154" t="s">
        <v>110</v>
      </c>
      <c r="D53" s="27">
        <v>2022</v>
      </c>
      <c r="E53" s="49">
        <f>SUM(F53:J53)</f>
        <v>8533.5</v>
      </c>
      <c r="F53" s="69">
        <f>F57+F61+F65+F69</f>
        <v>0</v>
      </c>
      <c r="G53" s="69">
        <f t="shared" ref="G53:J53" si="35">G57+G61+G65+G69</f>
        <v>0</v>
      </c>
      <c r="H53" s="69">
        <f t="shared" si="35"/>
        <v>8533.5</v>
      </c>
      <c r="I53" s="69">
        <f t="shared" si="35"/>
        <v>0</v>
      </c>
      <c r="J53" s="70">
        <f t="shared" si="35"/>
        <v>0</v>
      </c>
    </row>
    <row r="54" spans="2:10" ht="34.15" customHeight="1">
      <c r="B54" s="140"/>
      <c r="C54" s="154"/>
      <c r="D54" s="28">
        <v>2023</v>
      </c>
      <c r="E54" s="52">
        <f>SUM(F54:J54)</f>
        <v>325.60000000000002</v>
      </c>
      <c r="F54" s="71">
        <f t="shared" ref="F54:J54" si="36">F58+F62+F66+F70</f>
        <v>0</v>
      </c>
      <c r="G54" s="71">
        <f t="shared" si="36"/>
        <v>0</v>
      </c>
      <c r="H54" s="71">
        <f t="shared" si="36"/>
        <v>325.60000000000002</v>
      </c>
      <c r="I54" s="71">
        <f t="shared" si="36"/>
        <v>0</v>
      </c>
      <c r="J54" s="72">
        <f t="shared" si="36"/>
        <v>0</v>
      </c>
    </row>
    <row r="55" spans="2:10" ht="39" customHeight="1">
      <c r="B55" s="140"/>
      <c r="C55" s="154"/>
      <c r="D55" s="29">
        <v>2024</v>
      </c>
      <c r="E55" s="54">
        <f t="shared" ref="E55" si="37">SUM(F55:J55)</f>
        <v>325.60000000000002</v>
      </c>
      <c r="F55" s="75">
        <f t="shared" ref="F55:J55" si="38">F59+F63+F67+F71</f>
        <v>0</v>
      </c>
      <c r="G55" s="75">
        <f t="shared" si="38"/>
        <v>0</v>
      </c>
      <c r="H55" s="75">
        <f t="shared" si="38"/>
        <v>325.60000000000002</v>
      </c>
      <c r="I55" s="75">
        <f t="shared" si="38"/>
        <v>0</v>
      </c>
      <c r="J55" s="76">
        <f t="shared" si="38"/>
        <v>0</v>
      </c>
    </row>
    <row r="56" spans="2:10" ht="31.9" customHeight="1">
      <c r="B56" s="140"/>
      <c r="C56" s="154"/>
      <c r="D56" s="46" t="s">
        <v>54</v>
      </c>
      <c r="E56" s="73">
        <f>SUM(E53:E55)</f>
        <v>9184.7000000000007</v>
      </c>
      <c r="F56" s="73">
        <f t="shared" ref="F56:J56" si="39">SUM(F53:F55)</f>
        <v>0</v>
      </c>
      <c r="G56" s="73">
        <f t="shared" si="39"/>
        <v>0</v>
      </c>
      <c r="H56" s="73">
        <f t="shared" si="39"/>
        <v>9184.7000000000007</v>
      </c>
      <c r="I56" s="73">
        <f t="shared" si="39"/>
        <v>0</v>
      </c>
      <c r="J56" s="74">
        <f t="shared" si="39"/>
        <v>0</v>
      </c>
    </row>
    <row r="57" spans="2:10">
      <c r="B57" s="145" t="s">
        <v>69</v>
      </c>
      <c r="C57" s="154" t="s">
        <v>59</v>
      </c>
      <c r="D57" s="27">
        <v>2022</v>
      </c>
      <c r="E57" s="49">
        <f>SUM(F57:J57)</f>
        <v>173.2</v>
      </c>
      <c r="F57" s="69"/>
      <c r="G57" s="69"/>
      <c r="H57" s="69">
        <v>173.2</v>
      </c>
      <c r="I57" s="69"/>
      <c r="J57" s="70"/>
    </row>
    <row r="58" spans="2:10">
      <c r="B58" s="146"/>
      <c r="C58" s="154"/>
      <c r="D58" s="28">
        <v>2023</v>
      </c>
      <c r="E58" s="52">
        <f>SUM(F58:J58)</f>
        <v>160.5</v>
      </c>
      <c r="F58" s="71"/>
      <c r="G58" s="71"/>
      <c r="H58" s="71">
        <v>160.5</v>
      </c>
      <c r="I58" s="71"/>
      <c r="J58" s="72"/>
    </row>
    <row r="59" spans="2:10">
      <c r="B59" s="146"/>
      <c r="C59" s="154"/>
      <c r="D59" s="29">
        <v>2024</v>
      </c>
      <c r="E59" s="54">
        <f t="shared" ref="E59" si="40">SUM(F59:J59)</f>
        <v>160.5</v>
      </c>
      <c r="F59" s="75"/>
      <c r="G59" s="75"/>
      <c r="H59" s="75">
        <v>160.5</v>
      </c>
      <c r="I59" s="75"/>
      <c r="J59" s="76"/>
    </row>
    <row r="60" spans="2:10">
      <c r="B60" s="147"/>
      <c r="C60" s="154"/>
      <c r="D60" s="46" t="s">
        <v>54</v>
      </c>
      <c r="E60" s="73">
        <f>SUM(E57:E59)</f>
        <v>494.2</v>
      </c>
      <c r="F60" s="73">
        <f t="shared" ref="F60:J60" si="41">SUM(F57:F59)</f>
        <v>0</v>
      </c>
      <c r="G60" s="73">
        <f t="shared" si="41"/>
        <v>0</v>
      </c>
      <c r="H60" s="73">
        <f t="shared" si="41"/>
        <v>494.2</v>
      </c>
      <c r="I60" s="73">
        <f t="shared" si="41"/>
        <v>0</v>
      </c>
      <c r="J60" s="74">
        <f t="shared" si="41"/>
        <v>0</v>
      </c>
    </row>
    <row r="61" spans="2:10">
      <c r="B61" s="145" t="s">
        <v>70</v>
      </c>
      <c r="C61" s="154" t="s">
        <v>59</v>
      </c>
      <c r="D61" s="27">
        <v>2022</v>
      </c>
      <c r="E61" s="49">
        <f>SUM(F61:J61)</f>
        <v>0</v>
      </c>
      <c r="F61" s="69"/>
      <c r="G61" s="69"/>
      <c r="H61" s="69"/>
      <c r="I61" s="69"/>
      <c r="J61" s="70"/>
    </row>
    <row r="62" spans="2:10">
      <c r="B62" s="146"/>
      <c r="C62" s="154"/>
      <c r="D62" s="28">
        <v>2023</v>
      </c>
      <c r="E62" s="52">
        <f>SUM(F62:J62)</f>
        <v>48.7</v>
      </c>
      <c r="F62" s="71"/>
      <c r="G62" s="71"/>
      <c r="H62" s="71">
        <v>48.7</v>
      </c>
      <c r="I62" s="71"/>
      <c r="J62" s="72"/>
    </row>
    <row r="63" spans="2:10">
      <c r="B63" s="146"/>
      <c r="C63" s="154"/>
      <c r="D63" s="29">
        <v>2024</v>
      </c>
      <c r="E63" s="54">
        <f t="shared" ref="E63" si="42">SUM(F63:J63)</f>
        <v>48.7</v>
      </c>
      <c r="F63" s="75"/>
      <c r="G63" s="75"/>
      <c r="H63" s="75">
        <v>48.7</v>
      </c>
      <c r="I63" s="75"/>
      <c r="J63" s="76"/>
    </row>
    <row r="64" spans="2:10">
      <c r="B64" s="147"/>
      <c r="C64" s="154"/>
      <c r="D64" s="46" t="s">
        <v>54</v>
      </c>
      <c r="E64" s="73">
        <f>SUM(E61:E63)</f>
        <v>97.4</v>
      </c>
      <c r="F64" s="73">
        <f t="shared" ref="F64:J64" si="43">SUM(F61:F63)</f>
        <v>0</v>
      </c>
      <c r="G64" s="73">
        <f t="shared" si="43"/>
        <v>0</v>
      </c>
      <c r="H64" s="73">
        <f t="shared" si="43"/>
        <v>97.4</v>
      </c>
      <c r="I64" s="73">
        <f t="shared" si="43"/>
        <v>0</v>
      </c>
      <c r="J64" s="74">
        <f t="shared" si="43"/>
        <v>0</v>
      </c>
    </row>
    <row r="65" spans="2:10" ht="24.75" customHeight="1">
      <c r="B65" s="145" t="s">
        <v>71</v>
      </c>
      <c r="C65" s="154" t="s">
        <v>53</v>
      </c>
      <c r="D65" s="27">
        <v>2022</v>
      </c>
      <c r="E65" s="49">
        <f>SUM(F65:J65)</f>
        <v>843.9</v>
      </c>
      <c r="F65" s="69"/>
      <c r="G65" s="69"/>
      <c r="H65" s="69">
        <v>843.9</v>
      </c>
      <c r="I65" s="69"/>
      <c r="J65" s="70"/>
    </row>
    <row r="66" spans="2:10" ht="24" customHeight="1">
      <c r="B66" s="146"/>
      <c r="C66" s="154"/>
      <c r="D66" s="28">
        <v>2023</v>
      </c>
      <c r="E66" s="52">
        <f>SUM(F66:J66)</f>
        <v>0</v>
      </c>
      <c r="F66" s="71"/>
      <c r="G66" s="71"/>
      <c r="H66" s="71"/>
      <c r="I66" s="71"/>
      <c r="J66" s="72"/>
    </row>
    <row r="67" spans="2:10" ht="22.5" customHeight="1">
      <c r="B67" s="146"/>
      <c r="C67" s="154"/>
      <c r="D67" s="29">
        <v>2024</v>
      </c>
      <c r="E67" s="54">
        <f t="shared" ref="E67" si="44">SUM(F67:J67)</f>
        <v>0</v>
      </c>
      <c r="F67" s="75"/>
      <c r="G67" s="75"/>
      <c r="H67" s="75"/>
      <c r="I67" s="75"/>
      <c r="J67" s="76"/>
    </row>
    <row r="68" spans="2:10" ht="23.25" customHeight="1">
      <c r="B68" s="147"/>
      <c r="C68" s="154"/>
      <c r="D68" s="46" t="s">
        <v>54</v>
      </c>
      <c r="E68" s="73">
        <f>SUM(E65:E67)</f>
        <v>843.9</v>
      </c>
      <c r="F68" s="73">
        <f t="shared" ref="F68:J68" si="45">SUM(F65:F67)</f>
        <v>0</v>
      </c>
      <c r="G68" s="73">
        <f t="shared" si="45"/>
        <v>0</v>
      </c>
      <c r="H68" s="73">
        <f t="shared" si="45"/>
        <v>843.9</v>
      </c>
      <c r="I68" s="73">
        <f t="shared" si="45"/>
        <v>0</v>
      </c>
      <c r="J68" s="74">
        <f t="shared" si="45"/>
        <v>0</v>
      </c>
    </row>
    <row r="69" spans="2:10" ht="16.899999999999999" customHeight="1">
      <c r="B69" s="145" t="s">
        <v>72</v>
      </c>
      <c r="C69" s="154" t="s">
        <v>111</v>
      </c>
      <c r="D69" s="27">
        <v>2022</v>
      </c>
      <c r="E69" s="49">
        <v>7516.4</v>
      </c>
      <c r="F69" s="69"/>
      <c r="G69" s="69"/>
      <c r="H69" s="69">
        <v>7516.4</v>
      </c>
      <c r="I69" s="69"/>
      <c r="J69" s="70"/>
    </row>
    <row r="70" spans="2:10" ht="16.899999999999999" customHeight="1">
      <c r="B70" s="146"/>
      <c r="C70" s="154"/>
      <c r="D70" s="28">
        <v>2023</v>
      </c>
      <c r="E70" s="52">
        <f>SUM(F70:J70)</f>
        <v>116.4</v>
      </c>
      <c r="F70" s="71"/>
      <c r="G70" s="71"/>
      <c r="H70" s="71">
        <v>116.4</v>
      </c>
      <c r="I70" s="71"/>
      <c r="J70" s="72"/>
    </row>
    <row r="71" spans="2:10" ht="15.6" customHeight="1">
      <c r="B71" s="146"/>
      <c r="C71" s="154"/>
      <c r="D71" s="29">
        <v>2024</v>
      </c>
      <c r="E71" s="54">
        <f t="shared" ref="E71" si="46">SUM(F71:J71)</f>
        <v>116.4</v>
      </c>
      <c r="F71" s="75"/>
      <c r="G71" s="75"/>
      <c r="H71" s="75">
        <v>116.4</v>
      </c>
      <c r="I71" s="75"/>
      <c r="J71" s="76"/>
    </row>
    <row r="72" spans="2:10" ht="15" customHeight="1">
      <c r="B72" s="147"/>
      <c r="C72" s="154"/>
      <c r="D72" s="46" t="s">
        <v>54</v>
      </c>
      <c r="E72" s="73">
        <f>SUM(E69:E71)</f>
        <v>7749.1999999999989</v>
      </c>
      <c r="F72" s="73">
        <f t="shared" ref="F72:J72" si="47">SUM(F69:F71)</f>
        <v>0</v>
      </c>
      <c r="G72" s="73">
        <f t="shared" si="47"/>
        <v>0</v>
      </c>
      <c r="H72" s="73">
        <f t="shared" si="47"/>
        <v>7749.1999999999989</v>
      </c>
      <c r="I72" s="73">
        <f t="shared" si="47"/>
        <v>0</v>
      </c>
      <c r="J72" s="74">
        <f t="shared" si="47"/>
        <v>0</v>
      </c>
    </row>
    <row r="73" spans="2:10">
      <c r="B73" s="157" t="s">
        <v>73</v>
      </c>
      <c r="C73" s="158"/>
      <c r="D73" s="158"/>
      <c r="E73" s="158"/>
      <c r="F73" s="158"/>
      <c r="G73" s="158"/>
      <c r="H73" s="158"/>
      <c r="I73" s="158"/>
      <c r="J73" s="159"/>
    </row>
    <row r="74" spans="2:10">
      <c r="B74" s="140" t="s">
        <v>54</v>
      </c>
      <c r="C74" s="154" t="s">
        <v>59</v>
      </c>
      <c r="D74" s="27">
        <v>2022</v>
      </c>
      <c r="E74" s="49">
        <f>SUM(F74:J74)</f>
        <v>944.1</v>
      </c>
      <c r="F74" s="69">
        <f>F78+F82+F86</f>
        <v>0</v>
      </c>
      <c r="G74" s="69">
        <f t="shared" ref="G74:J74" si="48">G78+G82+G86</f>
        <v>0</v>
      </c>
      <c r="H74" s="69">
        <f t="shared" si="48"/>
        <v>944.1</v>
      </c>
      <c r="I74" s="69">
        <f t="shared" si="48"/>
        <v>0</v>
      </c>
      <c r="J74" s="70">
        <f t="shared" si="48"/>
        <v>0</v>
      </c>
    </row>
    <row r="75" spans="2:10">
      <c r="B75" s="140"/>
      <c r="C75" s="154"/>
      <c r="D75" s="28">
        <v>2023</v>
      </c>
      <c r="E75" s="52">
        <f>SUM(F75:J75)</f>
        <v>234.3</v>
      </c>
      <c r="F75" s="71">
        <f t="shared" ref="F75:J75" si="49">F79+F83+F87</f>
        <v>0</v>
      </c>
      <c r="G75" s="71">
        <f t="shared" si="49"/>
        <v>0</v>
      </c>
      <c r="H75" s="71">
        <f t="shared" si="49"/>
        <v>234.3</v>
      </c>
      <c r="I75" s="71">
        <f t="shared" si="49"/>
        <v>0</v>
      </c>
      <c r="J75" s="72">
        <f t="shared" si="49"/>
        <v>0</v>
      </c>
    </row>
    <row r="76" spans="2:10">
      <c r="B76" s="140"/>
      <c r="C76" s="154"/>
      <c r="D76" s="29">
        <v>2024</v>
      </c>
      <c r="E76" s="54">
        <f t="shared" ref="E76" si="50">SUM(F76:J76)</f>
        <v>234.3</v>
      </c>
      <c r="F76" s="75">
        <f t="shared" ref="F76:J76" si="51">F80+F84+F88</f>
        <v>0</v>
      </c>
      <c r="G76" s="75">
        <f t="shared" si="51"/>
        <v>0</v>
      </c>
      <c r="H76" s="75">
        <f t="shared" si="51"/>
        <v>234.3</v>
      </c>
      <c r="I76" s="75">
        <f t="shared" si="51"/>
        <v>0</v>
      </c>
      <c r="J76" s="76">
        <f t="shared" si="51"/>
        <v>0</v>
      </c>
    </row>
    <row r="77" spans="2:10">
      <c r="B77" s="140"/>
      <c r="C77" s="154"/>
      <c r="D77" s="46" t="s">
        <v>54</v>
      </c>
      <c r="E77" s="73">
        <f>SUM(E74:E76)</f>
        <v>1412.7</v>
      </c>
      <c r="F77" s="73">
        <f t="shared" ref="F77:J77" si="52">SUM(F74:F76)</f>
        <v>0</v>
      </c>
      <c r="G77" s="73">
        <f t="shared" si="52"/>
        <v>0</v>
      </c>
      <c r="H77" s="73">
        <f t="shared" si="52"/>
        <v>1412.7</v>
      </c>
      <c r="I77" s="73">
        <f t="shared" si="52"/>
        <v>0</v>
      </c>
      <c r="J77" s="74">
        <f t="shared" si="52"/>
        <v>0</v>
      </c>
    </row>
    <row r="78" spans="2:10">
      <c r="B78" s="145" t="s">
        <v>74</v>
      </c>
      <c r="C78" s="154" t="s">
        <v>59</v>
      </c>
      <c r="D78" s="27">
        <v>2022</v>
      </c>
      <c r="E78" s="49">
        <f>SUM(F78:J78)</f>
        <v>190.9</v>
      </c>
      <c r="F78" s="69"/>
      <c r="G78" s="69"/>
      <c r="H78" s="69">
        <v>190.9</v>
      </c>
      <c r="I78" s="69"/>
      <c r="J78" s="70"/>
    </row>
    <row r="79" spans="2:10">
      <c r="B79" s="146"/>
      <c r="C79" s="154"/>
      <c r="D79" s="28">
        <v>2023</v>
      </c>
      <c r="E79" s="52">
        <f>SUM(F79:J79)</f>
        <v>175.9</v>
      </c>
      <c r="F79" s="71"/>
      <c r="G79" s="71"/>
      <c r="H79" s="71">
        <v>175.9</v>
      </c>
      <c r="I79" s="71"/>
      <c r="J79" s="72"/>
    </row>
    <row r="80" spans="2:10">
      <c r="B80" s="146"/>
      <c r="C80" s="154"/>
      <c r="D80" s="29">
        <v>2024</v>
      </c>
      <c r="E80" s="54">
        <f t="shared" ref="E80" si="53">SUM(F80:J80)</f>
        <v>175.9</v>
      </c>
      <c r="F80" s="75"/>
      <c r="G80" s="75"/>
      <c r="H80" s="75">
        <v>175.9</v>
      </c>
      <c r="I80" s="75"/>
      <c r="J80" s="76"/>
    </row>
    <row r="81" spans="2:10">
      <c r="B81" s="147"/>
      <c r="C81" s="154"/>
      <c r="D81" s="46" t="s">
        <v>54</v>
      </c>
      <c r="E81" s="73">
        <f>SUM(E78:E80)</f>
        <v>542.70000000000005</v>
      </c>
      <c r="F81" s="73">
        <f t="shared" ref="F81:J81" si="54">SUM(F78:F80)</f>
        <v>0</v>
      </c>
      <c r="G81" s="73">
        <f t="shared" si="54"/>
        <v>0</v>
      </c>
      <c r="H81" s="73">
        <f t="shared" si="54"/>
        <v>542.70000000000005</v>
      </c>
      <c r="I81" s="73">
        <f t="shared" si="54"/>
        <v>0</v>
      </c>
      <c r="J81" s="74">
        <f t="shared" si="54"/>
        <v>0</v>
      </c>
    </row>
    <row r="82" spans="2:10">
      <c r="B82" s="145" t="s">
        <v>75</v>
      </c>
      <c r="C82" s="154" t="s">
        <v>59</v>
      </c>
      <c r="D82" s="27">
        <v>2022</v>
      </c>
      <c r="E82" s="49">
        <f>SUM(F82:J82)</f>
        <v>53.2</v>
      </c>
      <c r="F82" s="69"/>
      <c r="G82" s="69"/>
      <c r="H82" s="69">
        <v>53.2</v>
      </c>
      <c r="I82" s="69"/>
      <c r="J82" s="70"/>
    </row>
    <row r="83" spans="2:10">
      <c r="B83" s="146"/>
      <c r="C83" s="154"/>
      <c r="D83" s="28">
        <v>2023</v>
      </c>
      <c r="E83" s="52">
        <f>SUM(F83:J83)</f>
        <v>58.4</v>
      </c>
      <c r="F83" s="71"/>
      <c r="G83" s="71"/>
      <c r="H83" s="71">
        <v>58.4</v>
      </c>
      <c r="I83" s="71"/>
      <c r="J83" s="72"/>
    </row>
    <row r="84" spans="2:10">
      <c r="B84" s="146"/>
      <c r="C84" s="154"/>
      <c r="D84" s="29">
        <v>2024</v>
      </c>
      <c r="E84" s="54">
        <f t="shared" ref="E84" si="55">SUM(F84:J84)</f>
        <v>58.4</v>
      </c>
      <c r="F84" s="75"/>
      <c r="G84" s="75"/>
      <c r="H84" s="75">
        <v>58.4</v>
      </c>
      <c r="I84" s="75"/>
      <c r="J84" s="76"/>
    </row>
    <row r="85" spans="2:10">
      <c r="B85" s="147"/>
      <c r="C85" s="154"/>
      <c r="D85" s="46" t="s">
        <v>54</v>
      </c>
      <c r="E85" s="73">
        <f>SUM(E82:E84)</f>
        <v>170</v>
      </c>
      <c r="F85" s="73">
        <f t="shared" ref="F85:J85" si="56">SUM(F82:F84)</f>
        <v>0</v>
      </c>
      <c r="G85" s="73">
        <f t="shared" si="56"/>
        <v>0</v>
      </c>
      <c r="H85" s="73">
        <f t="shared" si="56"/>
        <v>170</v>
      </c>
      <c r="I85" s="73">
        <f t="shared" si="56"/>
        <v>0</v>
      </c>
      <c r="J85" s="74">
        <f t="shared" si="56"/>
        <v>0</v>
      </c>
    </row>
    <row r="86" spans="2:10">
      <c r="B86" s="145" t="s">
        <v>76</v>
      </c>
      <c r="C86" s="154" t="s">
        <v>53</v>
      </c>
      <c r="D86" s="27">
        <v>2022</v>
      </c>
      <c r="E86" s="49">
        <f>SUM(F86:J86)</f>
        <v>700</v>
      </c>
      <c r="F86" s="69"/>
      <c r="G86" s="69"/>
      <c r="H86" s="69">
        <v>700</v>
      </c>
      <c r="I86" s="69"/>
      <c r="J86" s="70"/>
    </row>
    <row r="87" spans="2:10">
      <c r="B87" s="146"/>
      <c r="C87" s="154"/>
      <c r="D87" s="28">
        <v>2023</v>
      </c>
      <c r="E87" s="52">
        <f>SUM(F87:J87)</f>
        <v>0</v>
      </c>
      <c r="F87" s="71"/>
      <c r="G87" s="71"/>
      <c r="H87" s="71"/>
      <c r="I87" s="71"/>
      <c r="J87" s="72"/>
    </row>
    <row r="88" spans="2:10">
      <c r="B88" s="146"/>
      <c r="C88" s="154"/>
      <c r="D88" s="29">
        <v>2024</v>
      </c>
      <c r="E88" s="54">
        <f t="shared" ref="E88" si="57">SUM(F88:J88)</f>
        <v>0</v>
      </c>
      <c r="F88" s="75"/>
      <c r="G88" s="75"/>
      <c r="H88" s="75"/>
      <c r="I88" s="75"/>
      <c r="J88" s="76"/>
    </row>
    <row r="89" spans="2:10" ht="19.5" thickBot="1">
      <c r="B89" s="156"/>
      <c r="C89" s="155"/>
      <c r="D89" s="77" t="s">
        <v>54</v>
      </c>
      <c r="E89" s="78">
        <f>SUM(E86:E88)</f>
        <v>700</v>
      </c>
      <c r="F89" s="78">
        <f t="shared" ref="F89:J89" si="58">SUM(F86:F88)</f>
        <v>0</v>
      </c>
      <c r="G89" s="78">
        <f t="shared" si="58"/>
        <v>0</v>
      </c>
      <c r="H89" s="78">
        <f t="shared" si="58"/>
        <v>700</v>
      </c>
      <c r="I89" s="78">
        <f t="shared" si="58"/>
        <v>0</v>
      </c>
      <c r="J89" s="79">
        <f t="shared" si="58"/>
        <v>0</v>
      </c>
    </row>
  </sheetData>
  <mergeCells count="49">
    <mergeCell ref="C18:C21"/>
    <mergeCell ref="I1:J1"/>
    <mergeCell ref="I2:J2"/>
    <mergeCell ref="B3:J3"/>
    <mergeCell ref="B4:J4"/>
    <mergeCell ref="B6:B7"/>
    <mergeCell ref="C6:C7"/>
    <mergeCell ref="D6:D7"/>
    <mergeCell ref="E6:J6"/>
    <mergeCell ref="B40:B43"/>
    <mergeCell ref="C40:C43"/>
    <mergeCell ref="B9:B12"/>
    <mergeCell ref="C9:C12"/>
    <mergeCell ref="B22:B25"/>
    <mergeCell ref="C22:C25"/>
    <mergeCell ref="B27:B30"/>
    <mergeCell ref="C27:C30"/>
    <mergeCell ref="B31:J31"/>
    <mergeCell ref="B32:B35"/>
    <mergeCell ref="C32:C35"/>
    <mergeCell ref="B36:B39"/>
    <mergeCell ref="C36:C39"/>
    <mergeCell ref="B14:B17"/>
    <mergeCell ref="C14:C17"/>
    <mergeCell ref="B18:B21"/>
    <mergeCell ref="B57:B60"/>
    <mergeCell ref="C57:C60"/>
    <mergeCell ref="B44:B47"/>
    <mergeCell ref="C44:C47"/>
    <mergeCell ref="B48:B51"/>
    <mergeCell ref="C48:C51"/>
    <mergeCell ref="B52:J52"/>
    <mergeCell ref="B53:B56"/>
    <mergeCell ref="C53:C56"/>
    <mergeCell ref="B73:J73"/>
    <mergeCell ref="B61:B64"/>
    <mergeCell ref="C61:C64"/>
    <mergeCell ref="B65:B68"/>
    <mergeCell ref="C65:C68"/>
    <mergeCell ref="B69:B72"/>
    <mergeCell ref="C69:C72"/>
    <mergeCell ref="C86:C89"/>
    <mergeCell ref="B86:B89"/>
    <mergeCell ref="B74:B77"/>
    <mergeCell ref="C74:C77"/>
    <mergeCell ref="B78:B81"/>
    <mergeCell ref="C78:C81"/>
    <mergeCell ref="B82:B85"/>
    <mergeCell ref="C82:C85"/>
  </mergeCells>
  <printOptions horizontalCentered="1"/>
  <pageMargins left="0" right="0" top="0" bottom="0" header="0.39370078740157483" footer="0.39370078740157483"/>
  <pageSetup paperSize="9" scale="73" fitToHeight="3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Паспорт МП культ спорт МП район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2022-10-24T05:38:27Z</cp:lastPrinted>
  <dcterms:created xsi:type="dcterms:W3CDTF">2021-11-01T10:33:17Z</dcterms:created>
  <dcterms:modified xsi:type="dcterms:W3CDTF">2022-10-24T05:39:58Z</dcterms:modified>
</cp:coreProperties>
</file>