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740" windowHeight="11670" tabRatio="793"/>
  </bookViews>
  <sheets>
    <sheet name="Паспорт-Дороги+Транспорт" sheetId="8" r:id="rId1"/>
    <sheet name="Содержание" sheetId="9" r:id="rId2"/>
    <sheet name="Показатели-2" sheetId="5" r:id="rId3"/>
    <sheet name="Приложение 2" sheetId="2" r:id="rId4"/>
  </sheets>
  <definedNames>
    <definedName name="sub_15001" localSheetId="3">'Приложение 2'!#REF!</definedName>
    <definedName name="_xlnm.Print_Titles" localSheetId="2">'Показатели-2'!$7:$8</definedName>
    <definedName name="_xlnm.Print_Titles" localSheetId="3">'Приложение 2'!$7:$9</definedName>
    <definedName name="_xlnm.Print_Area" localSheetId="0">'Паспорт-Дороги+Транспорт'!$A$1:$E$36</definedName>
    <definedName name="_xlnm.Print_Area" localSheetId="2">'Показатели-2'!$A$1:$F$32</definedName>
  </definedNames>
  <calcPr calcId="125725"/>
</workbook>
</file>

<file path=xl/calcChain.xml><?xml version="1.0" encoding="utf-8"?>
<calcChain xmlns="http://schemas.openxmlformats.org/spreadsheetml/2006/main">
  <c r="E19" i="2"/>
  <c r="E13" s="1"/>
  <c r="F19"/>
  <c r="G19"/>
  <c r="H19"/>
  <c r="I19"/>
  <c r="D27"/>
  <c r="D22"/>
  <c r="D17"/>
  <c r="D28"/>
  <c r="D23" s="1"/>
  <c r="D18" s="1"/>
  <c r="D29"/>
  <c r="E41"/>
  <c r="F41"/>
  <c r="G41"/>
  <c r="H41"/>
  <c r="I41"/>
  <c r="I35" s="1"/>
  <c r="D44"/>
  <c r="D39" s="1"/>
  <c r="D45"/>
  <c r="D40" s="1"/>
  <c r="D46"/>
  <c r="D41" s="1"/>
  <c r="D35" s="1"/>
  <c r="E47"/>
  <c r="F47"/>
  <c r="G47"/>
  <c r="H47"/>
  <c r="I47"/>
  <c r="E52"/>
  <c r="F52"/>
  <c r="G52"/>
  <c r="H52"/>
  <c r="I52"/>
  <c r="D49"/>
  <c r="D50"/>
  <c r="D51"/>
  <c r="E57"/>
  <c r="F57"/>
  <c r="G57"/>
  <c r="H57"/>
  <c r="I57"/>
  <c r="D54"/>
  <c r="D57" s="1"/>
  <c r="D55"/>
  <c r="D56"/>
  <c r="E62"/>
  <c r="E35"/>
  <c r="F62"/>
  <c r="G62"/>
  <c r="H62"/>
  <c r="H35"/>
  <c r="H13" s="1"/>
  <c r="I62"/>
  <c r="D65"/>
  <c r="D66"/>
  <c r="D61" s="1"/>
  <c r="D67"/>
  <c r="E68"/>
  <c r="F68"/>
  <c r="G68"/>
  <c r="H68"/>
  <c r="I68"/>
  <c r="E73"/>
  <c r="F73"/>
  <c r="G73"/>
  <c r="H73"/>
  <c r="I73"/>
  <c r="D70"/>
  <c r="D60" s="1"/>
  <c r="D71"/>
  <c r="D72"/>
  <c r="D62"/>
  <c r="D24"/>
  <c r="D19" s="1"/>
  <c r="E30"/>
  <c r="F30"/>
  <c r="G30"/>
  <c r="H30"/>
  <c r="I30"/>
  <c r="D43"/>
  <c r="D38" s="1"/>
  <c r="D47"/>
  <c r="D48"/>
  <c r="D69"/>
  <c r="D64"/>
  <c r="D68" s="1"/>
  <c r="D59"/>
  <c r="D53"/>
  <c r="D26"/>
  <c r="D21"/>
  <c r="D25" s="1"/>
  <c r="I61"/>
  <c r="H61"/>
  <c r="G61"/>
  <c r="G63" s="1"/>
  <c r="F61"/>
  <c r="E61"/>
  <c r="E34" s="1"/>
  <c r="I60"/>
  <c r="H60"/>
  <c r="G60"/>
  <c r="F60"/>
  <c r="E60"/>
  <c r="E63" s="1"/>
  <c r="I59"/>
  <c r="I63"/>
  <c r="H59"/>
  <c r="H63" s="1"/>
  <c r="G59"/>
  <c r="F59"/>
  <c r="F63"/>
  <c r="E59"/>
  <c r="I40"/>
  <c r="I34" s="1"/>
  <c r="I12" s="1"/>
  <c r="H40"/>
  <c r="H34" s="1"/>
  <c r="G40"/>
  <c r="G34" s="1"/>
  <c r="F40"/>
  <c r="F34" s="1"/>
  <c r="E40"/>
  <c r="I39"/>
  <c r="I42" s="1"/>
  <c r="H39"/>
  <c r="G39"/>
  <c r="G33"/>
  <c r="F39"/>
  <c r="F33" s="1"/>
  <c r="E39"/>
  <c r="E33"/>
  <c r="I38"/>
  <c r="I32" s="1"/>
  <c r="I36" s="1"/>
  <c r="H38"/>
  <c r="H32" s="1"/>
  <c r="H42"/>
  <c r="F38"/>
  <c r="E38"/>
  <c r="E42" s="1"/>
  <c r="H33"/>
  <c r="I23"/>
  <c r="I18"/>
  <c r="H23"/>
  <c r="H18" s="1"/>
  <c r="H12" s="1"/>
  <c r="G23"/>
  <c r="G18"/>
  <c r="G12" s="1"/>
  <c r="D20" i="8" s="1"/>
  <c r="F23" i="2"/>
  <c r="F18" s="1"/>
  <c r="F12" s="1"/>
  <c r="E23"/>
  <c r="E18" s="1"/>
  <c r="E12" s="1"/>
  <c r="D12" s="1"/>
  <c r="I22"/>
  <c r="I17"/>
  <c r="H22"/>
  <c r="H17" s="1"/>
  <c r="G22"/>
  <c r="G17" s="1"/>
  <c r="G11" s="1"/>
  <c r="D19" i="8" s="1"/>
  <c r="F22" i="2"/>
  <c r="E22"/>
  <c r="E17"/>
  <c r="E11" s="1"/>
  <c r="I21"/>
  <c r="I16" s="1"/>
  <c r="H21"/>
  <c r="G21"/>
  <c r="G25" s="1"/>
  <c r="F21"/>
  <c r="F16" s="1"/>
  <c r="E21"/>
  <c r="E16" s="1"/>
  <c r="G38"/>
  <c r="G32" s="1"/>
  <c r="G36" s="1"/>
  <c r="F17"/>
  <c r="F11" s="1"/>
  <c r="F32"/>
  <c r="I33"/>
  <c r="I11" s="1"/>
  <c r="I25"/>
  <c r="H16"/>
  <c r="F35"/>
  <c r="D52"/>
  <c r="G35"/>
  <c r="D73"/>
  <c r="G13"/>
  <c r="F13"/>
  <c r="E25"/>
  <c r="F25"/>
  <c r="H25"/>
  <c r="E32"/>
  <c r="E36" s="1"/>
  <c r="D30"/>
  <c r="E10" l="1"/>
  <c r="E20"/>
  <c r="D33"/>
  <c r="F20"/>
  <c r="F10"/>
  <c r="F14" s="1"/>
  <c r="D42"/>
  <c r="D32"/>
  <c r="D36" s="1"/>
  <c r="I20"/>
  <c r="I10"/>
  <c r="H20"/>
  <c r="H11"/>
  <c r="D11" s="1"/>
  <c r="D63"/>
  <c r="H10"/>
  <c r="H36"/>
  <c r="F36"/>
  <c r="D34"/>
  <c r="I13"/>
  <c r="D13"/>
  <c r="D21" i="8" s="1"/>
  <c r="D16" i="2"/>
  <c r="D20" s="1"/>
  <c r="F42"/>
  <c r="G42"/>
  <c r="G16"/>
  <c r="G10" l="1"/>
  <c r="G20"/>
  <c r="H14"/>
  <c r="I14"/>
  <c r="E14"/>
  <c r="D10"/>
  <c r="D14" s="1"/>
  <c r="D18" i="8" l="1"/>
  <c r="D22" s="1"/>
  <c r="G14" i="2"/>
</calcChain>
</file>

<file path=xl/sharedStrings.xml><?xml version="1.0" encoding="utf-8"?>
<sst xmlns="http://schemas.openxmlformats.org/spreadsheetml/2006/main" count="141" uniqueCount="102">
  <si>
    <t>Всего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</si>
  <si>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</si>
  <si>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</si>
  <si>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</si>
  <si>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Годы реализации</t>
  </si>
  <si>
    <t>ИТОГО</t>
  </si>
  <si>
    <t>Проектная часть</t>
  </si>
  <si>
    <t xml:space="preserve">Процессная часть </t>
  </si>
  <si>
    <t xml:space="preserve">Комплексы процессных мероприятий, итого </t>
  </si>
  <si>
    <t xml:space="preserve">Год реализации </t>
  </si>
  <si>
    <t>Планируемое значение показателя</t>
  </si>
  <si>
    <t>Базовое значение показателя (показатель 2021 года)</t>
  </si>
  <si>
    <t>Наименование муниципальной программы/структурного элемента/направления расходования средств</t>
  </si>
  <si>
    <t xml:space="preserve"> </t>
  </si>
  <si>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</si>
  <si>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</si>
  <si>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</si>
  <si>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</si>
  <si>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</si>
  <si>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</si>
  <si>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</si>
  <si>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Проекты, реализуемые в рамках муниципальной программы</t>
  </si>
  <si>
    <t>Год реализации</t>
  </si>
  <si>
    <t>Всего:</t>
  </si>
  <si>
    <t>ИТОГО:</t>
  </si>
  <si>
    <t>ПАСПОРТ</t>
  </si>
  <si>
    <t>(наименование муниципальной программы)</t>
  </si>
  <si>
    <t>Размер налоговых расходов, направленных на достижение цели муниципальной программы, - всего, в том числе по годам реализации</t>
  </si>
  <si>
    <t xml:space="preserve">Муниципальной  программы </t>
  </si>
  <si>
    <t>Сведения о показателях (индикаторах )муниципальной программы</t>
  </si>
  <si>
    <t>Финансовое обеспечение муниципальной программы - всего, в том числе по годам реализации, тыс.руб.</t>
  </si>
  <si>
    <t>"Развитие дорожной сети и транспортной инфраструктуры в Кингисеппском муниципальном районе"</t>
  </si>
  <si>
    <t>к Программе</t>
  </si>
  <si>
    <t xml:space="preserve"> "Развитие дорожной сети и транспортной инфраструктуры в Кингисеппском муниципальном районе"</t>
  </si>
  <si>
    <t>Достижение уровня удовлетворенности существующим состоянием транспортной инфраструктуры и качеством транспортного обслуживания населения Кингисеппского района</t>
  </si>
  <si>
    <t>МО "Кингисеппский муниципальный район"</t>
  </si>
  <si>
    <t>Реализация подпрограмм не предусмотрена</t>
  </si>
  <si>
    <t>2022 год</t>
  </si>
  <si>
    <t>2023 год</t>
  </si>
  <si>
    <t>2024 год</t>
  </si>
  <si>
    <t>Налоговые расходы не предусмотрены</t>
  </si>
  <si>
    <t>Приложение №2</t>
  </si>
  <si>
    <t>План реализации муниципальной программы</t>
  </si>
  <si>
    <t>Ответственный исполнитель, участник, соисполнитель</t>
  </si>
  <si>
    <t>Оценка расходов (тыс. руб. )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</si>
  <si>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</si>
  <si>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</si>
  <si>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</si>
  <si>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</si>
  <si>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</si>
  <si>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Мероприятия, направленные на достижение целей проектов</t>
  </si>
  <si>
    <t>Мероприятия, направленные на достижение цели федерального проекта "Региональная и местная дорожная сеть"</t>
  </si>
  <si>
    <t>Проектирование и строительство объектов инженерной и транспортной инфраструктуры на территории района</t>
  </si>
  <si>
    <t>Комплекс процессных мероприятий «Создание условий для осуществления дорожной деятельности»</t>
  </si>
  <si>
    <t>Содержание автомобильных дорог общего пользования местного значения</t>
  </si>
  <si>
    <t>Субсидии юридическим лицам на возмещение недополученных доходов, связанных с предоставлением льгот на проезд в пассажирском автотранспорте по маршрутам на территории МО "Кингисеппский муниципальный район"</t>
  </si>
  <si>
    <t>Выполнение регулярных перевозок пассажиров и багажа автомобильным транспортом</t>
  </si>
  <si>
    <t>Комитет жилищно-коммунального хозяйства, транспорта и экологии, МКУ "Служба заказчика"</t>
  </si>
  <si>
    <t>Капитальный ремонт  и ремонт автомобильных дорог общего пользования местного значения</t>
  </si>
  <si>
    <r>
      <rPr>
        <u/>
        <sz val="12"/>
        <rFont val="Times New Roman"/>
        <family val="1"/>
        <charset val="204"/>
      </rPr>
      <t>Задача 3</t>
    </r>
    <r>
      <rPr>
        <sz val="12"/>
        <rFont val="Times New Roman"/>
        <family val="1"/>
        <charset val="204"/>
      </rPr>
      <t>. Повышение уровня транспортной доступности населения.</t>
    </r>
  </si>
  <si>
    <r>
      <rPr>
        <u/>
        <sz val="12"/>
        <rFont val="Times New Roman"/>
        <family val="1"/>
        <charset val="204"/>
      </rPr>
      <t>Задача 1 .</t>
    </r>
    <r>
      <rPr>
        <sz val="12"/>
        <rFont val="Times New Roman"/>
        <family val="1"/>
        <charset val="204"/>
      </rPr>
      <t xml:space="preserve"> Совершенствование и развитие сети автомобильных дорог за счет выполнения работ по проектированию, строительству и реконструкции дорожной сети и транспортной инфраструктуры.</t>
    </r>
  </si>
  <si>
    <r>
      <rPr>
        <u/>
        <sz val="12"/>
        <rFont val="Times New Roman"/>
        <family val="1"/>
        <charset val="204"/>
      </rPr>
      <t>Задача 2.</t>
    </r>
    <r>
      <rPr>
        <sz val="12"/>
        <rFont val="Times New Roman"/>
        <family val="1"/>
        <charset val="204"/>
      </rPr>
      <t xml:space="preserve"> Повышение безопасности, сохранение существующей дорожной сети, повышение ее транспортно-эксплуатационного состояния за счет проведения полного комплекса работ по содержанию, капитальному ремонту и ремонту автомобильных дорог вне границ населенных пунктов.</t>
    </r>
  </si>
  <si>
    <t xml:space="preserve">Показатель 1 Разработка проектов                                                                                                                    </t>
  </si>
  <si>
    <t>шт.</t>
  </si>
  <si>
    <t>км</t>
  </si>
  <si>
    <t xml:space="preserve">Показатель 2  Реализация проектов                                                                            </t>
  </si>
  <si>
    <t xml:space="preserve">Показатель 1   Протяженность автомобильных дорог общего пользования местного значения и искусственных сооружений, соответствующих нормативным требованиям к транспортно-эксплуатационным показателям.                                                                                                    </t>
  </si>
  <si>
    <t xml:space="preserve">Показатель 2    Доля протяженности автомобильных дорог общего пользования местного значения, не отвечающим нормативным требованиям, в общей протяженности автомобильных дорог.                                                                                                          </t>
  </si>
  <si>
    <t>%</t>
  </si>
  <si>
    <t xml:space="preserve">Показатель 1. Количество пригородных муниципальных  маршрутов                                                                                            </t>
  </si>
  <si>
    <t xml:space="preserve">Показатель 2. Протяженность пригородных муниципальных маршрутов между поселениями в границах муниципального района                                                                                                      </t>
  </si>
  <si>
    <t>Комитет жилищно-коммунального хозяйства, транспорта и экологии</t>
  </si>
  <si>
    <t>Капитальный ремонт и ремонт автомобильных дорог общего пользования местного значения (софинансирование)</t>
  </si>
  <si>
    <t>Приложение 1</t>
  </si>
  <si>
    <t>1.Качественная и надежная транспортная инфраструктура, увеличение пропускной способности автодорог,  возможность эффективнее развивать социально-экономические и рыночные отношения в Кингисеппском районе                                                                                                                                                                                     2. Увеличение доли автомобильных дорог общего пользования местного значения, расположенных на территории МО "Кингисеппский муниципальный район" вне границ населенных пунктов , соответствующих нормативным требованиям к транспортно-эксплуатационным показателям в общей протяженности автомобильных дорог.                                                                                                                      3. Сохранение действующей регулярной муниципальной маршрутной сети между поселениями в границах Кингисеппского муниципального района (количество регулярных муниципальных маршрутов).</t>
  </si>
  <si>
    <r>
      <t>Участники:</t>
    </r>
    <r>
      <rPr>
        <sz val="12"/>
        <color indexed="8"/>
        <rFont val="Times New Roman"/>
        <family val="1"/>
        <charset val="204"/>
      </rPr>
      <t xml:space="preserve">Комитет жилищно-коммунального хозяйства, транспорта и экологии; МКУ "Служба заказчика"                                                                                </t>
    </r>
    <r>
      <rPr>
        <u/>
        <sz val="12"/>
        <color indexed="8"/>
        <rFont val="Times New Roman"/>
        <family val="1"/>
        <charset val="204"/>
      </rPr>
      <t xml:space="preserve"> </t>
    </r>
  </si>
  <si>
    <t xml:space="preserve">          Учитывая социальную значимость и степень заботы о жителях города и района, ответственность  в вопросе обеспечения безопасности дорожного движения  администрация МО «Кингисеппский муниципальный район» активно участвует в эффективном освоении средств, в том числе предоставляемых в виде субсидий за счет средств дорожного фонда Ленинградской области на условиях софинансирования.</t>
  </si>
  <si>
    <t xml:space="preserve">Заместитель главы администрации МО «Кингисеппский муниципальный район» по ЖКХ, транспорту и экологии
</t>
  </si>
  <si>
    <t>Развитие дорожной сети</t>
  </si>
  <si>
    <t xml:space="preserve">Транспортная инфраструктура      </t>
  </si>
  <si>
    <t xml:space="preserve">       Создание условий для  предоставления транспортных услуг населению и организация транспортного обслуживания населения между поселениями в границах МО «Кингисеппский муниципальный район» осуществляется согласно п.6 ч. 1 ст. 15 Федерального закона от 06.10.2003г. № 131-ФЗ «Об общих принципах организации местного самоуправления в Российской Федерации», Федерального закона от 10.12.1995 г. 196-ФЗ «О безопасности дорожного движения», Федерального закона РФ от 13.07.2015г. № 220-ФЗ «Об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Федерации», в соответствии с иными нормативными правовыми актами органов местного самоуправления МО «Кингисеппский муниципальный район», принятыми в пределах их полномочий.</t>
  </si>
  <si>
    <t>Общая характеристика, основные проблемы и прогноз развития сферы реализации муниципальной программы.</t>
  </si>
  <si>
    <t xml:space="preserve">Мероприятия, направленные на достижение цели федерального проекта "Региональная и местная дорожная сеть" </t>
  </si>
  <si>
    <t xml:space="preserve">                                                                                   </t>
  </si>
  <si>
    <t>Комплекс процессных мероприятий «Обеспечение устойчивого функционирования и совершенствования системы транспортного обслуживания населения Кингисеппского муниципального района"</t>
  </si>
  <si>
    <t>2025 год</t>
  </si>
  <si>
    <t xml:space="preserve">Муниципальная программа реализуется в 2022-2025 года </t>
  </si>
  <si>
    <t>• Содержание и ремонт автомобильных дорог общего пользования местного значения и искусственных сооружений на них в зимний и летний периоды.
• Капитальный ремонт и ремонт автомобильных дорог общего пользования, 
местного значения.
• Проектирование и строительство (реконструкция) автомобильных дорог 
общего пользования местного значения.           
• Развитие транспортной инфраструктуры.                                                                                                                        • Строительство, ремонт и содержание сетей наружного освещения.</t>
  </si>
  <si>
    <t xml:space="preserve">         ООО «Пассажиравтотранс» обслуживает 30 муниципальных пригородных маршрута.
Маршруты действуют  с  учетом льготной категории граждан всех уровней. 
</t>
  </si>
  <si>
    <t xml:space="preserve">          Количество подвижного состава - 34 единицы, в том числе 5 единиц низкопольных автобусов, оборудованных специальным устройством для посадки и высадки инвалидов. Протяженность сети пригородных маршрутов – 1 804 км. В  среднем  ежедневный пробег составляет- 8 884 км, в среднем исполнение расписания составляет – 99%. Маршруты действуют с учетом льготной категории граждан всех уровней и охватывает 99,89% населенных пунктов Кингисеппского района.</t>
  </si>
  <si>
    <t xml:space="preserve">          В связи с вступлением в силу Федерального закона от 13.07.2015 №220-ФЗ «Об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Федерации» и в соответствии  с Федеральным законом от 05.04.2013 №44-ФЗ «О контрактной системе в сфере закупок товаров, работ, услуг для обеспечения государственных и муниципальных нужд»  администрацией МО «Кингисеппский муниципальный район» проводятся аукционы и заключаются муниципальные контракты по перевозке пассажиров и багажа автомобильным транспортом общего пользования на территории МО "Кингисеппский муниципальный район».</t>
  </si>
  <si>
    <t xml:space="preserve">      Одним из приоритетных направлений развития Кингисеппского района является повышение уровня благоустройства, создание безопасных и комфортных условий проживания населения. Общая протяженность районных автомобильных дорог общего пользования местного значения на территории Кингисеппского района  на 1 января  2023 года составляет  97,4 км, в том числе в собственности – 93,927 км.  Это автодороги, вне границ населенных пунктов в границах муниципального района с преобладающим  щебеночным и грунтовым дорожным покрытием. На сегодняшний день обеспечена постоянная круглогодичная связь с сетью автомобильных дорог практически всех населенных пунктов. По предварительной оценке технического состояния автомобильных дорог около 45,9 км имеют неудовлетворительное состояние и находятся в состоянии, требующем ремонта. Значительные разрушения верхнего слоя дорожной одежды на многих участках дорог многократно превышают предельно допустимые нормы. Из-за многочисленных разрушений дорожного покрытия движение автобусных маршрутов является небезопасным. Все это ведет к временному приостановлению движения автобусов, а то и к их полному закрытию до устранения нарушений. Остро стоит вопрос о необходимости бесперебойного выполнения работ по ремонту и содержанию дорог, которые напрямую связаны с комфортными и безопасными условиями  дорожного  движения,  обеспечением и доставкой граждан до мест назначения пассажирским транспортом. Основные причины – стремительный рост автомобилизации и недостаток средств на проведение текущего ремонта дорог.</t>
  </si>
  <si>
    <t xml:space="preserve">       Автомобильные дороги подвержены влиянию окружающей среды, хозяйственной деятельности человека и постоянному воздействию транспортных средств, в результате чего меняется технико-эксплуатационное состояние дорог. Для их соответствия нормативным требованиям необходимо выполнение различных видов дорожных работ:</t>
  </si>
  <si>
    <t xml:space="preserve">      Состояние дорог определяется своевременностью, полнотой и качеством  выполнения работ по содержанию, ремонту, капитальному ремонту и реконструкции дорог и зависит напрямую от объемов финансирования и стратегии распределения финансовых ресурсов в условиях их ограниченных объемов. Объемы предлагаемых мероприятий требуют значительных финансовых и временных затрат областного и местного бюджетов.</t>
  </si>
  <si>
    <t xml:space="preserve">   Постоянно возрастающая мобильность населения, увеличение интенсивности движения автотранспорта и не соблюдение межремонтных сроков  ускорило разрушение асфальтобетонного покрытия, увеличивающегося с каждым последующим сезоном. Снижение транспортно-эксплуатационных характеристик проезжей части лишают граждан комфортного передвижения по территории района, затрудняют проезд спецтранспорта для оказания экстренной медицинской помощи и служб МЧС.  Факты несоответствия автодорог требованиям действующих норм и правил не обеспечивают безопасность дорожного движения и создают реальную угрозу жизни и здоровью жителей и гостей Кингисеппского муниципального района.</t>
  </si>
  <si>
    <t xml:space="preserve">          Пригородные перевозки выполняются в соответствии с графиком движения транспортных средств на маршрутах согласно  расписанию.                                                              </t>
  </si>
  <si>
    <t xml:space="preserve">       Приоритеты и цели муниципальной политики в сфере реализации мунципальной программы позволяют осуществить создание безопасных и комфортных условий проживания населения.</t>
  </si>
  <si>
    <t xml:space="preserve">       Приоритетным (основным) направлением деятельности общества является организация и осуществление транспортного процесса по перевозке пассажиров автомобильным транспортом общего пользования в соответствии с утверждёнными графиками и расписаниями движения на пригородных маршрутах.</t>
  </si>
  <si>
    <t xml:space="preserve">          Таким образом, разработка и реализация муниципальной программы «Развитие дорожной сети и транспортной инфраструктуры в Кингисеппском муниципальном районе» реально позволит снизить социально-экономический ущерб, сократить число погибших в дорожно-транспортных происшествиях, обеспечить безопасность на дорогах жителям Кингисеппского муниципального района. Планомерное осуществление дорожной деятельности в отношении автомобильных дорог общего пользования   позволит в перспективе снизить затраты бюджета на поддержание автодорог в надлежащем состоянии. 
    </t>
  </si>
  <si>
    <t xml:space="preserve">        Выполнение полного комплекса работ по замене и (или) восстановлению конструктивных элементов автомобильной дороги, дорожных сооружений и (или) их частей,  при выполнение которых  возрастает надежность и безопасность автомобильных дорог на территории Кингисеппского муниципального района. Реализация программы носит так же профилактический характер, напрямую влияя на снижение количества ДТП с пострадавшими и на количество лиц погибших в результате ДТП.</t>
  </si>
  <si>
    <t>1. Совершенствование и развитие сети автомобильных дорог за счет выполнения работ по проектированию, строительству и реконструкции дорожной сети и транспортной инфраструктуры.                                                                                                                             2. Повышение безопасности, сохранение существующей дорожной сети, повышение ее транспортно-эксплуатационного состояния за счет проведения полного комплекса работ по содержанию, капитальному ремонту и ремонту автомобильных дорог вне границ населенных пунктов.                                                                                                  3. Повышение уровня транспортной доступности населения.</t>
  </si>
  <si>
    <t xml:space="preserve">УТВЕРЖДЕНО
 постановлением администрации                                                                                                                                 МО «Кингисеппский муниципальный  район»                                                                                             от 11.02.2022 года № 266                                                                           (в редакции постановления администрации МО    "Кингисеппский муниципальный район"                                        от 13.02.2023 года № 343)                                                           (приложение)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</si>
</sst>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</numFmts>
  <fonts count="25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09">
    <xf numFmtId="0" fontId="0" fillId="0" borderId="0" xfId="0"/>
    <xf numFmtId="0" fontId="8" fillId="2" borderId="0" xfId="0" applyFont="1" applyFill="1"/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19" fillId="0" borderId="2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2" fillId="2" borderId="0" xfId="0" applyFont="1" applyFill="1" applyAlignment="1">
      <alignment horizontal="right"/>
    </xf>
    <xf numFmtId="0" fontId="2" fillId="2" borderId="0" xfId="1" applyFont="1" applyFill="1" applyAlignment="1" applyProtection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16" fillId="0" borderId="0" xfId="1" applyFont="1" applyFill="1" applyAlignment="1" applyProtection="1">
      <alignment horizontal="right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/>
    </xf>
    <xf numFmtId="166" fontId="5" fillId="0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6" fontId="5" fillId="3" borderId="1" xfId="2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166" fontId="5" fillId="4" borderId="3" xfId="2" applyNumberFormat="1" applyFont="1" applyFill="1" applyBorder="1" applyAlignment="1">
      <alignment horizontal="center" vertical="center" wrapText="1"/>
    </xf>
    <xf numFmtId="165" fontId="5" fillId="4" borderId="3" xfId="2" applyNumberFormat="1" applyFont="1" applyFill="1" applyBorder="1" applyAlignment="1">
      <alignment horizontal="center" vertical="center" wrapText="1"/>
    </xf>
    <xf numFmtId="165" fontId="5" fillId="4" borderId="4" xfId="2" applyNumberFormat="1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166" fontId="2" fillId="2" borderId="1" xfId="2" applyNumberFormat="1" applyFont="1" applyFill="1" applyBorder="1" applyAlignment="1">
      <alignment horizontal="center" vertical="center" wrapText="1"/>
    </xf>
    <xf numFmtId="166" fontId="2" fillId="0" borderId="1" xfId="2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6" fontId="2" fillId="3" borderId="1" xfId="2" applyNumberFormat="1" applyFont="1" applyFill="1" applyBorder="1" applyAlignment="1">
      <alignment horizontal="center" vertical="center" wrapText="1"/>
    </xf>
    <xf numFmtId="166" fontId="5" fillId="4" borderId="4" xfId="2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 wrapText="1"/>
    </xf>
    <xf numFmtId="165" fontId="6" fillId="5" borderId="3" xfId="2" applyNumberFormat="1" applyFont="1" applyFill="1" applyBorder="1" applyAlignment="1">
      <alignment horizontal="center" vertical="center" wrapText="1"/>
    </xf>
    <xf numFmtId="165" fontId="2" fillId="5" borderId="3" xfId="2" applyNumberFormat="1" applyFont="1" applyFill="1" applyBorder="1" applyAlignment="1">
      <alignment horizontal="center" vertical="center" wrapText="1"/>
    </xf>
    <xf numFmtId="165" fontId="2" fillId="5" borderId="4" xfId="2" applyNumberFormat="1" applyFont="1" applyFill="1" applyBorder="1" applyAlignment="1">
      <alignment horizontal="center" vertical="center" wrapText="1"/>
    </xf>
    <xf numFmtId="167" fontId="2" fillId="2" borderId="1" xfId="2" applyNumberFormat="1" applyFont="1" applyFill="1" applyBorder="1" applyAlignment="1">
      <alignment horizontal="center" vertical="center" wrapText="1"/>
    </xf>
    <xf numFmtId="167" fontId="2" fillId="3" borderId="1" xfId="2" applyNumberFormat="1" applyFont="1" applyFill="1" applyBorder="1" applyAlignment="1">
      <alignment horizontal="center" vertical="center" wrapText="1"/>
    </xf>
    <xf numFmtId="0" fontId="3" fillId="0" borderId="0" xfId="1" applyAlignment="1" applyProtection="1">
      <alignment horizontal="justify" vertical="center"/>
    </xf>
    <xf numFmtId="0" fontId="19" fillId="0" borderId="1" xfId="0" applyFont="1" applyBorder="1" applyAlignment="1">
      <alignment horizontal="left" vertical="top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Alignment="1">
      <alignment horizontal="center" vertical="top"/>
    </xf>
    <xf numFmtId="0" fontId="19" fillId="0" borderId="1" xfId="0" applyFont="1" applyBorder="1" applyAlignment="1">
      <alignment horizontal="left" vertical="top" wrapText="1"/>
    </xf>
    <xf numFmtId="0" fontId="21" fillId="0" borderId="0" xfId="0" applyFont="1" applyAlignment="1">
      <alignment horizontal="center" vertical="top" wrapText="1"/>
    </xf>
    <xf numFmtId="0" fontId="22" fillId="0" borderId="1" xfId="0" applyFont="1" applyBorder="1" applyAlignment="1">
      <alignment horizontal="left" vertical="top" wrapText="1"/>
    </xf>
    <xf numFmtId="166" fontId="19" fillId="2" borderId="1" xfId="0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top" wrapText="1"/>
    </xf>
    <xf numFmtId="166" fontId="20" fillId="2" borderId="1" xfId="0" applyNumberFormat="1" applyFont="1" applyFill="1" applyBorder="1" applyAlignment="1">
      <alignment horizontal="center"/>
    </xf>
    <xf numFmtId="0" fontId="19" fillId="0" borderId="2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 wrapText="1"/>
    </xf>
    <xf numFmtId="0" fontId="21" fillId="0" borderId="5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 wrapText="1"/>
    </xf>
    <xf numFmtId="0" fontId="24" fillId="0" borderId="0" xfId="0" applyFont="1" applyAlignment="1">
      <alignment horizontal="justify" wrapText="1"/>
    </xf>
    <xf numFmtId="0" fontId="24" fillId="0" borderId="0" xfId="0" applyFont="1" applyAlignment="1">
      <alignment horizontal="justify" vertical="top" wrapText="1"/>
    </xf>
    <xf numFmtId="0" fontId="18" fillId="0" borderId="0" xfId="0" applyFont="1" applyAlignment="1">
      <alignment horizontal="justify" wrapText="1"/>
    </xf>
    <xf numFmtId="0" fontId="24" fillId="0" borderId="0" xfId="0" applyFont="1" applyAlignment="1">
      <alignment wrapText="1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zoomScaleNormal="100" zoomScaleSheetLayoutView="100" workbookViewId="0">
      <selection activeCell="B9" sqref="B9:E9"/>
    </sheetView>
  </sheetViews>
  <sheetFormatPr defaultRowHeight="12.75"/>
  <cols>
    <col min="1" max="1" width="25.7109375" customWidth="1"/>
    <col min="3" max="3" width="14.140625" customWidth="1"/>
    <col min="5" max="5" width="28.42578125" customWidth="1"/>
  </cols>
  <sheetData>
    <row r="1" spans="1:5" ht="103.15" customHeight="1">
      <c r="C1" s="67" t="s">
        <v>101</v>
      </c>
      <c r="D1" s="67"/>
      <c r="E1" s="67"/>
    </row>
    <row r="3" spans="1:5" ht="18.75">
      <c r="A3" s="63" t="s">
        <v>25</v>
      </c>
      <c r="B3" s="63"/>
      <c r="C3" s="63"/>
      <c r="D3" s="63"/>
      <c r="E3" s="63"/>
    </row>
    <row r="4" spans="1:5" ht="26.25" customHeight="1">
      <c r="A4" s="63" t="s">
        <v>28</v>
      </c>
      <c r="B4" s="63"/>
      <c r="C4" s="63"/>
      <c r="D4" s="63"/>
      <c r="E4" s="63"/>
    </row>
    <row r="5" spans="1:5" ht="22.5" customHeight="1">
      <c r="A5" s="63" t="s">
        <v>35</v>
      </c>
      <c r="B5" s="63"/>
      <c r="C5" s="63"/>
      <c r="D5" s="63"/>
      <c r="E5" s="63"/>
    </row>
    <row r="6" spans="1:5" ht="47.45" customHeight="1">
      <c r="A6" s="74" t="s">
        <v>31</v>
      </c>
      <c r="B6" s="74"/>
      <c r="C6" s="74"/>
      <c r="D6" s="74"/>
      <c r="E6" s="74"/>
    </row>
    <row r="7" spans="1:5" ht="15">
      <c r="A7" s="75" t="s">
        <v>26</v>
      </c>
      <c r="B7" s="75"/>
      <c r="C7" s="75"/>
      <c r="D7" s="75"/>
      <c r="E7" s="75"/>
    </row>
    <row r="8" spans="1:5" ht="15">
      <c r="A8" s="76"/>
      <c r="B8" s="76"/>
      <c r="C8" s="76"/>
    </row>
    <row r="9" spans="1:5" ht="47.25">
      <c r="A9" s="20" t="s">
        <v>14</v>
      </c>
      <c r="B9" s="62" t="s">
        <v>86</v>
      </c>
      <c r="C9" s="62"/>
      <c r="D9" s="62"/>
      <c r="E9" s="62"/>
    </row>
    <row r="10" spans="1:5" ht="85.15" customHeight="1">
      <c r="A10" s="20" t="s">
        <v>15</v>
      </c>
      <c r="B10" s="62" t="s">
        <v>77</v>
      </c>
      <c r="C10" s="62"/>
      <c r="D10" s="62"/>
      <c r="E10" s="62"/>
    </row>
    <row r="11" spans="1:5" ht="76.900000000000006" customHeight="1">
      <c r="A11" s="20" t="s">
        <v>16</v>
      </c>
      <c r="B11" s="64" t="s">
        <v>75</v>
      </c>
      <c r="C11" s="62"/>
      <c r="D11" s="62"/>
      <c r="E11" s="62"/>
    </row>
    <row r="12" spans="1:5" ht="78" customHeight="1">
      <c r="A12" s="20" t="s">
        <v>17</v>
      </c>
      <c r="B12" s="62" t="s">
        <v>34</v>
      </c>
      <c r="C12" s="62"/>
      <c r="D12" s="62"/>
      <c r="E12" s="62"/>
    </row>
    <row r="13" spans="1:5" ht="178.5" customHeight="1">
      <c r="A13" s="56" t="s">
        <v>18</v>
      </c>
      <c r="B13" s="70" t="s">
        <v>100</v>
      </c>
      <c r="C13" s="71"/>
      <c r="D13" s="71"/>
      <c r="E13" s="72"/>
    </row>
    <row r="14" spans="1:5" ht="257.45" customHeight="1">
      <c r="A14" s="20" t="s">
        <v>19</v>
      </c>
      <c r="B14" s="73" t="s">
        <v>74</v>
      </c>
      <c r="C14" s="73"/>
      <c r="D14" s="73"/>
      <c r="E14" s="73"/>
    </row>
    <row r="15" spans="1:5" ht="47.25">
      <c r="A15" s="21" t="s">
        <v>20</v>
      </c>
      <c r="B15" s="62" t="s">
        <v>36</v>
      </c>
      <c r="C15" s="62"/>
      <c r="D15" s="62"/>
      <c r="E15" s="62"/>
    </row>
    <row r="16" spans="1:5" ht="66" customHeight="1">
      <c r="A16" s="21" t="s">
        <v>21</v>
      </c>
      <c r="B16" s="62" t="s">
        <v>82</v>
      </c>
      <c r="C16" s="62"/>
      <c r="D16" s="62"/>
      <c r="E16" s="62"/>
    </row>
    <row r="17" spans="1:5" ht="26.25" customHeight="1">
      <c r="A17" s="62" t="s">
        <v>30</v>
      </c>
      <c r="B17" s="66" t="s">
        <v>22</v>
      </c>
      <c r="C17" s="66"/>
      <c r="D17" s="66" t="s">
        <v>23</v>
      </c>
      <c r="E17" s="66"/>
    </row>
    <row r="18" spans="1:5" ht="15.75">
      <c r="A18" s="62"/>
      <c r="B18" s="62" t="s">
        <v>37</v>
      </c>
      <c r="C18" s="62"/>
      <c r="D18" s="65">
        <f>'Приложение 2'!G10</f>
        <v>171086.3</v>
      </c>
      <c r="E18" s="65"/>
    </row>
    <row r="19" spans="1:5" ht="15.75">
      <c r="A19" s="62"/>
      <c r="B19" s="62" t="s">
        <v>38</v>
      </c>
      <c r="C19" s="62"/>
      <c r="D19" s="65">
        <f>'Приложение 2'!G11</f>
        <v>107219.1</v>
      </c>
      <c r="E19" s="65"/>
    </row>
    <row r="20" spans="1:5" ht="15.75">
      <c r="A20" s="62"/>
      <c r="B20" s="62" t="s">
        <v>39</v>
      </c>
      <c r="C20" s="62"/>
      <c r="D20" s="65">
        <f>'Приложение 2'!G12</f>
        <v>107718.6</v>
      </c>
      <c r="E20" s="65"/>
    </row>
    <row r="21" spans="1:5" ht="15.75">
      <c r="A21" s="62"/>
      <c r="B21" s="62" t="s">
        <v>85</v>
      </c>
      <c r="C21" s="62"/>
      <c r="D21" s="65">
        <f>'Приложение 2'!D13</f>
        <v>107718.6</v>
      </c>
      <c r="E21" s="65"/>
    </row>
    <row r="22" spans="1:5" ht="15.75">
      <c r="A22" s="62"/>
      <c r="B22" s="68" t="s">
        <v>24</v>
      </c>
      <c r="C22" s="68"/>
      <c r="D22" s="69">
        <f>D18+D19+D20+D21</f>
        <v>493742.6</v>
      </c>
      <c r="E22" s="69"/>
    </row>
    <row r="23" spans="1:5" ht="121.15" customHeight="1">
      <c r="A23" s="21" t="s">
        <v>27</v>
      </c>
      <c r="B23" s="62" t="s">
        <v>40</v>
      </c>
      <c r="C23" s="62"/>
      <c r="D23" s="62"/>
      <c r="E23" s="62"/>
    </row>
    <row r="24" spans="1:5">
      <c r="A24" s="55"/>
    </row>
    <row r="36" spans="4:4">
      <c r="D36" t="s">
        <v>83</v>
      </c>
    </row>
  </sheetData>
  <mergeCells count="29">
    <mergeCell ref="C1:E1"/>
    <mergeCell ref="D19:E19"/>
    <mergeCell ref="D20:E20"/>
    <mergeCell ref="B22:C22"/>
    <mergeCell ref="D22:E22"/>
    <mergeCell ref="B13:E13"/>
    <mergeCell ref="B14:E14"/>
    <mergeCell ref="B15:E15"/>
    <mergeCell ref="A3:E3"/>
    <mergeCell ref="A4:E4"/>
    <mergeCell ref="A6:E6"/>
    <mergeCell ref="A7:E7"/>
    <mergeCell ref="A8:C8"/>
    <mergeCell ref="B23:E23"/>
    <mergeCell ref="A5:E5"/>
    <mergeCell ref="B9:E9"/>
    <mergeCell ref="B10:E10"/>
    <mergeCell ref="B11:E11"/>
    <mergeCell ref="A17:A22"/>
    <mergeCell ref="B18:C18"/>
    <mergeCell ref="B19:C19"/>
    <mergeCell ref="B20:C20"/>
    <mergeCell ref="D18:E18"/>
    <mergeCell ref="B16:E16"/>
    <mergeCell ref="B17:C17"/>
    <mergeCell ref="D17:E17"/>
    <mergeCell ref="B21:C21"/>
    <mergeCell ref="D21:E21"/>
    <mergeCell ref="B12:E12"/>
  </mergeCells>
  <pageMargins left="1.1811023622047245" right="0.39370078740157483" top="0.78740157480314965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topLeftCell="A7" zoomScaleNormal="100" workbookViewId="0">
      <selection activeCell="A7" sqref="A7:I7"/>
    </sheetView>
  </sheetViews>
  <sheetFormatPr defaultRowHeight="12.75"/>
  <cols>
    <col min="1" max="7" width="9.140625" style="60"/>
    <col min="8" max="8" width="16.7109375" style="60" customWidth="1"/>
    <col min="9" max="9" width="26.140625" style="60" customWidth="1"/>
  </cols>
  <sheetData>
    <row r="1" spans="1:12" ht="39.75" customHeight="1">
      <c r="A1" s="78" t="s">
        <v>81</v>
      </c>
      <c r="B1" s="78"/>
      <c r="C1" s="78"/>
      <c r="D1" s="78"/>
      <c r="E1" s="78"/>
      <c r="F1" s="78"/>
      <c r="G1" s="78"/>
      <c r="H1" s="78"/>
      <c r="I1" s="78"/>
    </row>
    <row r="2" spans="1:12" ht="50.25" customHeight="1">
      <c r="A2" s="78" t="s">
        <v>78</v>
      </c>
      <c r="B2" s="78"/>
      <c r="C2" s="78"/>
      <c r="D2" s="78"/>
      <c r="E2" s="78"/>
      <c r="F2" s="78"/>
      <c r="G2" s="78"/>
      <c r="H2" s="78"/>
      <c r="I2" s="78"/>
    </row>
    <row r="3" spans="1:12" ht="376.5" customHeight="1">
      <c r="A3" s="81" t="s">
        <v>91</v>
      </c>
      <c r="B3" s="79"/>
      <c r="C3" s="79"/>
      <c r="D3" s="79"/>
      <c r="E3" s="79"/>
      <c r="F3" s="79"/>
      <c r="G3" s="79"/>
      <c r="H3" s="79"/>
      <c r="I3" s="79"/>
    </row>
    <row r="4" spans="1:12" s="59" customFormat="1" ht="147" customHeight="1">
      <c r="A4" s="80" t="s">
        <v>94</v>
      </c>
      <c r="B4" s="80"/>
      <c r="C4" s="80"/>
      <c r="D4" s="80"/>
      <c r="E4" s="80"/>
      <c r="F4" s="80"/>
      <c r="G4" s="80"/>
      <c r="H4" s="80"/>
      <c r="I4" s="80"/>
      <c r="L4" s="61"/>
    </row>
    <row r="5" spans="1:12" s="59" customFormat="1" ht="74.25" customHeight="1">
      <c r="A5" s="80" t="s">
        <v>92</v>
      </c>
      <c r="B5" s="80"/>
      <c r="C5" s="80"/>
      <c r="D5" s="80"/>
      <c r="E5" s="80"/>
      <c r="F5" s="80"/>
      <c r="G5" s="80"/>
      <c r="H5" s="80"/>
      <c r="I5" s="80"/>
      <c r="L5" s="61"/>
    </row>
    <row r="6" spans="1:12" ht="148.5" customHeight="1">
      <c r="A6" s="82" t="s">
        <v>87</v>
      </c>
      <c r="B6" s="82"/>
      <c r="C6" s="82"/>
      <c r="D6" s="82"/>
      <c r="E6" s="82"/>
      <c r="F6" s="82"/>
      <c r="G6" s="82"/>
      <c r="H6" s="82"/>
      <c r="I6" s="82"/>
    </row>
    <row r="7" spans="1:12" ht="111" customHeight="1">
      <c r="A7" s="79" t="s">
        <v>99</v>
      </c>
      <c r="B7" s="79"/>
      <c r="C7" s="79"/>
      <c r="D7" s="79"/>
      <c r="E7" s="79"/>
      <c r="F7" s="79"/>
      <c r="G7" s="79"/>
      <c r="H7" s="79"/>
      <c r="I7" s="79"/>
    </row>
    <row r="8" spans="1:12" ht="92.25" customHeight="1">
      <c r="A8" s="79" t="s">
        <v>93</v>
      </c>
      <c r="B8" s="79"/>
      <c r="C8" s="79"/>
      <c r="D8" s="79"/>
      <c r="E8" s="79"/>
      <c r="F8" s="79"/>
      <c r="G8" s="79"/>
      <c r="H8" s="79"/>
      <c r="I8" s="79"/>
    </row>
    <row r="9" spans="1:12" ht="90.75" customHeight="1">
      <c r="A9" s="79" t="s">
        <v>76</v>
      </c>
      <c r="B9" s="79"/>
      <c r="C9" s="79"/>
      <c r="D9" s="79"/>
      <c r="E9" s="79"/>
      <c r="F9" s="79"/>
      <c r="G9" s="79"/>
      <c r="H9" s="79"/>
      <c r="I9" s="79"/>
    </row>
    <row r="10" spans="1:12" ht="147.75" customHeight="1">
      <c r="A10" s="79" t="s">
        <v>98</v>
      </c>
      <c r="B10" s="79"/>
      <c r="C10" s="79"/>
      <c r="D10" s="79"/>
      <c r="E10" s="79"/>
      <c r="F10" s="79"/>
      <c r="G10" s="79"/>
      <c r="H10" s="79"/>
      <c r="I10" s="79"/>
    </row>
    <row r="11" spans="1:12" ht="21.75" customHeight="1">
      <c r="A11" s="78" t="s">
        <v>79</v>
      </c>
      <c r="B11" s="78"/>
      <c r="C11" s="78"/>
      <c r="D11" s="78"/>
      <c r="E11" s="78"/>
      <c r="F11" s="78"/>
      <c r="G11" s="78"/>
      <c r="H11" s="78"/>
      <c r="I11" s="78"/>
    </row>
    <row r="12" spans="1:12" ht="222" customHeight="1">
      <c r="A12" s="81" t="s">
        <v>80</v>
      </c>
      <c r="B12" s="79"/>
      <c r="C12" s="79"/>
      <c r="D12" s="79"/>
      <c r="E12" s="79"/>
      <c r="F12" s="79"/>
      <c r="G12" s="79"/>
      <c r="H12" s="79"/>
      <c r="I12" s="79"/>
    </row>
    <row r="13" spans="1:12" ht="36.75" customHeight="1">
      <c r="A13" s="79" t="s">
        <v>88</v>
      </c>
      <c r="B13" s="79"/>
      <c r="C13" s="79"/>
      <c r="D13" s="79"/>
      <c r="E13" s="79"/>
      <c r="F13" s="79"/>
      <c r="G13" s="79"/>
      <c r="H13" s="79"/>
      <c r="I13" s="79"/>
    </row>
    <row r="14" spans="1:12" ht="110.25" customHeight="1">
      <c r="A14" s="79" t="s">
        <v>89</v>
      </c>
      <c r="B14" s="79"/>
      <c r="C14" s="79"/>
      <c r="D14" s="79"/>
      <c r="E14" s="79"/>
      <c r="F14" s="79"/>
      <c r="G14" s="79"/>
      <c r="H14" s="79"/>
      <c r="I14" s="79"/>
    </row>
    <row r="15" spans="1:12" ht="39.75" customHeight="1">
      <c r="A15" s="80" t="s">
        <v>95</v>
      </c>
      <c r="B15" s="80"/>
      <c r="C15" s="80"/>
      <c r="D15" s="80"/>
      <c r="E15" s="80"/>
      <c r="F15" s="80"/>
      <c r="G15" s="80"/>
      <c r="H15" s="80"/>
      <c r="I15" s="80"/>
    </row>
    <row r="16" spans="1:12" ht="71.25" customHeight="1">
      <c r="A16" s="80" t="s">
        <v>97</v>
      </c>
      <c r="B16" s="80"/>
      <c r="C16" s="80"/>
      <c r="D16" s="80"/>
      <c r="E16" s="80"/>
      <c r="F16" s="80"/>
      <c r="G16" s="80"/>
      <c r="H16" s="80"/>
      <c r="I16" s="80"/>
    </row>
    <row r="17" spans="1:9" ht="160.5" customHeight="1">
      <c r="A17" s="80" t="s">
        <v>90</v>
      </c>
      <c r="B17" s="80"/>
      <c r="C17" s="80"/>
      <c r="D17" s="80"/>
      <c r="E17" s="80"/>
      <c r="F17" s="80"/>
      <c r="G17" s="80"/>
      <c r="H17" s="80"/>
      <c r="I17" s="80"/>
    </row>
    <row r="18" spans="1:9" ht="51" customHeight="1">
      <c r="A18" s="80" t="s">
        <v>96</v>
      </c>
      <c r="B18" s="80"/>
      <c r="C18" s="80"/>
      <c r="D18" s="80"/>
      <c r="E18" s="80"/>
      <c r="F18" s="80"/>
      <c r="G18" s="80"/>
      <c r="H18" s="80"/>
      <c r="I18" s="80"/>
    </row>
    <row r="19" spans="1:9">
      <c r="A19" s="77"/>
      <c r="B19" s="77"/>
      <c r="C19" s="77"/>
      <c r="D19" s="77"/>
      <c r="E19" s="77"/>
      <c r="F19" s="77"/>
      <c r="G19" s="77"/>
      <c r="H19" s="77"/>
      <c r="I19" s="77"/>
    </row>
    <row r="20" spans="1:9">
      <c r="A20" s="77"/>
      <c r="B20" s="77"/>
      <c r="C20" s="77"/>
      <c r="D20" s="77"/>
      <c r="E20" s="77"/>
      <c r="F20" s="77"/>
      <c r="G20" s="77"/>
      <c r="H20" s="77"/>
      <c r="I20" s="77"/>
    </row>
    <row r="21" spans="1:9">
      <c r="A21" s="77"/>
      <c r="B21" s="77"/>
      <c r="C21" s="77"/>
      <c r="D21" s="77"/>
      <c r="E21" s="77"/>
      <c r="F21" s="77"/>
      <c r="G21" s="77"/>
      <c r="H21" s="77"/>
      <c r="I21" s="77"/>
    </row>
    <row r="22" spans="1:9">
      <c r="A22" s="77"/>
      <c r="B22" s="77"/>
      <c r="C22" s="77"/>
      <c r="D22" s="77"/>
      <c r="E22" s="77"/>
      <c r="F22" s="77"/>
      <c r="G22" s="77"/>
      <c r="H22" s="77"/>
      <c r="I22" s="77"/>
    </row>
    <row r="23" spans="1:9">
      <c r="A23" s="77"/>
      <c r="B23" s="77"/>
      <c r="C23" s="77"/>
      <c r="D23" s="77"/>
      <c r="E23" s="77"/>
      <c r="F23" s="77"/>
      <c r="G23" s="77"/>
      <c r="H23" s="77"/>
      <c r="I23" s="77"/>
    </row>
    <row r="24" spans="1:9">
      <c r="A24" s="77"/>
      <c r="B24" s="77"/>
      <c r="C24" s="77"/>
      <c r="D24" s="77"/>
      <c r="E24" s="77"/>
      <c r="F24" s="77"/>
      <c r="G24" s="77"/>
      <c r="H24" s="77"/>
      <c r="I24" s="77"/>
    </row>
    <row r="25" spans="1:9">
      <c r="A25" s="77"/>
      <c r="B25" s="77"/>
      <c r="C25" s="77"/>
      <c r="D25" s="77"/>
      <c r="E25" s="77"/>
      <c r="F25" s="77"/>
      <c r="G25" s="77"/>
      <c r="H25" s="77"/>
      <c r="I25" s="77"/>
    </row>
    <row r="26" spans="1:9">
      <c r="A26" s="77"/>
      <c r="B26" s="77"/>
      <c r="C26" s="77"/>
      <c r="D26" s="77"/>
      <c r="E26" s="77"/>
      <c r="F26" s="77"/>
      <c r="G26" s="77"/>
      <c r="H26" s="77"/>
      <c r="I26" s="77"/>
    </row>
    <row r="27" spans="1:9">
      <c r="A27" s="77"/>
      <c r="B27" s="77"/>
      <c r="C27" s="77"/>
      <c r="D27" s="77"/>
      <c r="E27" s="77"/>
      <c r="F27" s="77"/>
      <c r="G27" s="77"/>
      <c r="H27" s="77"/>
      <c r="I27" s="77"/>
    </row>
    <row r="28" spans="1:9">
      <c r="A28" s="77"/>
      <c r="B28" s="77"/>
      <c r="C28" s="77"/>
      <c r="D28" s="77"/>
      <c r="E28" s="77"/>
      <c r="F28" s="77"/>
      <c r="G28" s="77"/>
      <c r="H28" s="77"/>
      <c r="I28" s="77"/>
    </row>
    <row r="29" spans="1:9">
      <c r="A29" s="77"/>
      <c r="B29" s="77"/>
      <c r="C29" s="77"/>
      <c r="D29" s="77"/>
      <c r="E29" s="77"/>
      <c r="F29" s="77"/>
      <c r="G29" s="77"/>
      <c r="H29" s="77"/>
      <c r="I29" s="77"/>
    </row>
    <row r="30" spans="1:9">
      <c r="A30" s="77"/>
      <c r="B30" s="77"/>
      <c r="C30" s="77"/>
      <c r="D30" s="77"/>
      <c r="E30" s="77"/>
      <c r="F30" s="77"/>
      <c r="G30" s="77"/>
      <c r="H30" s="77"/>
      <c r="I30" s="77"/>
    </row>
    <row r="31" spans="1:9">
      <c r="A31" s="77"/>
      <c r="B31" s="77"/>
      <c r="C31" s="77"/>
      <c r="D31" s="77"/>
      <c r="E31" s="77"/>
      <c r="F31" s="77"/>
      <c r="G31" s="77"/>
      <c r="H31" s="77"/>
      <c r="I31" s="77"/>
    </row>
    <row r="32" spans="1:9">
      <c r="A32" s="77"/>
      <c r="B32" s="77"/>
      <c r="C32" s="77"/>
      <c r="D32" s="77"/>
      <c r="E32" s="77"/>
      <c r="F32" s="77"/>
      <c r="G32" s="77"/>
      <c r="H32" s="77"/>
      <c r="I32" s="77"/>
    </row>
    <row r="33" spans="1:9">
      <c r="A33" s="77"/>
      <c r="B33" s="77"/>
      <c r="C33" s="77"/>
      <c r="D33" s="77"/>
      <c r="E33" s="77"/>
      <c r="F33" s="77"/>
      <c r="G33" s="77"/>
      <c r="H33" s="77"/>
      <c r="I33" s="77"/>
    </row>
  </sheetData>
  <mergeCells count="33">
    <mergeCell ref="A8:I8"/>
    <mergeCell ref="A9:I9"/>
    <mergeCell ref="A10:I10"/>
    <mergeCell ref="A12:I12"/>
    <mergeCell ref="A7:I7"/>
    <mergeCell ref="A1:I1"/>
    <mergeCell ref="A3:I3"/>
    <mergeCell ref="A4:I4"/>
    <mergeCell ref="A5:I5"/>
    <mergeCell ref="A6:I6"/>
    <mergeCell ref="A2:I2"/>
    <mergeCell ref="A22:I22"/>
    <mergeCell ref="A23:I23"/>
    <mergeCell ref="A11:I11"/>
    <mergeCell ref="A13:I13"/>
    <mergeCell ref="A14:I14"/>
    <mergeCell ref="A15:I15"/>
    <mergeCell ref="A16:I16"/>
    <mergeCell ref="A17:I17"/>
    <mergeCell ref="A18:I18"/>
    <mergeCell ref="A19:I19"/>
    <mergeCell ref="A20:I20"/>
    <mergeCell ref="A21:I21"/>
    <mergeCell ref="A30:I30"/>
    <mergeCell ref="A31:I31"/>
    <mergeCell ref="A32:I32"/>
    <mergeCell ref="A33:I33"/>
    <mergeCell ref="A24:I24"/>
    <mergeCell ref="A25:I25"/>
    <mergeCell ref="A26:I26"/>
    <mergeCell ref="A27:I27"/>
    <mergeCell ref="A28:I28"/>
    <mergeCell ref="A29:I29"/>
  </mergeCells>
  <printOptions horizontalCentered="1"/>
  <pageMargins left="0.70866141732283472" right="0.51181102362204722" top="0.55118110236220474" bottom="0.55118110236220474" header="0.31496062992125984" footer="0.31496062992125984"/>
  <pageSetup paperSize="9" scale="83" orientation="portrait" r:id="rId1"/>
  <rowBreaks count="2" manualBreakCount="2">
    <brk id="6" max="8" man="1"/>
    <brk id="1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I32"/>
  <sheetViews>
    <sheetView view="pageBreakPreview" topLeftCell="A7" zoomScaleNormal="100" zoomScaleSheetLayoutView="100" workbookViewId="0">
      <selection activeCell="A17" sqref="A17:A24"/>
    </sheetView>
  </sheetViews>
  <sheetFormatPr defaultRowHeight="15"/>
  <cols>
    <col min="1" max="1" width="47" style="5" customWidth="1"/>
    <col min="2" max="2" width="56.85546875" style="6" customWidth="1"/>
    <col min="3" max="3" width="16.42578125" style="1" customWidth="1"/>
    <col min="4" max="4" width="14.140625" style="1" customWidth="1"/>
    <col min="5" max="5" width="20" style="1" customWidth="1"/>
    <col min="6" max="6" width="20.7109375" style="1" customWidth="1"/>
    <col min="7" max="16384" width="9.140625" style="1"/>
  </cols>
  <sheetData>
    <row r="1" spans="1:9" ht="15.75">
      <c r="F1" s="22" t="s">
        <v>73</v>
      </c>
    </row>
    <row r="2" spans="1:9" ht="15.75">
      <c r="F2" s="23" t="s">
        <v>32</v>
      </c>
    </row>
    <row r="3" spans="1:9">
      <c r="E3" s="2"/>
      <c r="F3" s="3"/>
    </row>
    <row r="4" spans="1:9" s="7" customFormat="1" ht="18.75">
      <c r="A4" s="83" t="s">
        <v>29</v>
      </c>
      <c r="B4" s="83"/>
      <c r="C4" s="83"/>
      <c r="D4" s="83"/>
      <c r="E4" s="83"/>
      <c r="F4" s="83"/>
    </row>
    <row r="5" spans="1:9" s="7" customFormat="1" ht="16.5">
      <c r="A5" s="84" t="s">
        <v>33</v>
      </c>
      <c r="B5" s="84"/>
      <c r="C5" s="84"/>
      <c r="D5" s="84"/>
      <c r="E5" s="84"/>
      <c r="F5" s="84"/>
    </row>
    <row r="7" spans="1:9" ht="63">
      <c r="A7" s="24" t="s">
        <v>1</v>
      </c>
      <c r="B7" s="24" t="s">
        <v>2</v>
      </c>
      <c r="C7" s="24" t="s">
        <v>9</v>
      </c>
      <c r="D7" s="24" t="s">
        <v>3</v>
      </c>
      <c r="E7" s="24" t="s">
        <v>11</v>
      </c>
      <c r="F7" s="24" t="s">
        <v>10</v>
      </c>
    </row>
    <row r="8" spans="1:9" s="10" customFormat="1">
      <c r="A8" s="4">
        <v>1</v>
      </c>
      <c r="B8" s="4">
        <v>2</v>
      </c>
      <c r="C8" s="4">
        <v>3</v>
      </c>
      <c r="D8" s="4">
        <v>4</v>
      </c>
      <c r="E8" s="4">
        <v>5</v>
      </c>
      <c r="F8" s="9">
        <v>6</v>
      </c>
    </row>
    <row r="9" spans="1:9" ht="21.75" customHeight="1">
      <c r="A9" s="89" t="s">
        <v>60</v>
      </c>
      <c r="B9" s="89" t="s">
        <v>62</v>
      </c>
      <c r="C9" s="8">
        <v>2022</v>
      </c>
      <c r="D9" s="8" t="s">
        <v>63</v>
      </c>
      <c r="E9" s="57">
        <v>0</v>
      </c>
      <c r="F9" s="57">
        <v>0</v>
      </c>
      <c r="I9" s="1" t="s">
        <v>13</v>
      </c>
    </row>
    <row r="10" spans="1:9" ht="21.75" customHeight="1">
      <c r="A10" s="90"/>
      <c r="B10" s="90"/>
      <c r="C10" s="8">
        <v>2023</v>
      </c>
      <c r="D10" s="8" t="s">
        <v>63</v>
      </c>
      <c r="E10" s="57">
        <v>0</v>
      </c>
      <c r="F10" s="57">
        <v>1</v>
      </c>
    </row>
    <row r="11" spans="1:9" ht="22.5" customHeight="1">
      <c r="A11" s="90"/>
      <c r="B11" s="90"/>
      <c r="C11" s="8">
        <v>2024</v>
      </c>
      <c r="D11" s="8" t="s">
        <v>63</v>
      </c>
      <c r="E11" s="57">
        <v>0</v>
      </c>
      <c r="F11" s="57">
        <v>1</v>
      </c>
    </row>
    <row r="12" spans="1:9" ht="22.5" customHeight="1">
      <c r="A12" s="90"/>
      <c r="B12" s="91"/>
      <c r="C12" s="8">
        <v>2025</v>
      </c>
      <c r="D12" s="8" t="s">
        <v>63</v>
      </c>
      <c r="E12" s="57">
        <v>0</v>
      </c>
      <c r="F12" s="57">
        <v>1</v>
      </c>
    </row>
    <row r="13" spans="1:9" ht="22.5" customHeight="1">
      <c r="A13" s="90"/>
      <c r="B13" s="89" t="s">
        <v>65</v>
      </c>
      <c r="C13" s="8">
        <v>2022</v>
      </c>
      <c r="D13" s="8" t="s">
        <v>64</v>
      </c>
      <c r="E13" s="57">
        <v>0</v>
      </c>
      <c r="F13" s="57">
        <v>2</v>
      </c>
    </row>
    <row r="14" spans="1:9" ht="21" customHeight="1">
      <c r="A14" s="90"/>
      <c r="B14" s="90"/>
      <c r="C14" s="8">
        <v>2023</v>
      </c>
      <c r="D14" s="8" t="s">
        <v>64</v>
      </c>
      <c r="E14" s="57">
        <v>0</v>
      </c>
      <c r="F14" s="57">
        <v>1</v>
      </c>
    </row>
    <row r="15" spans="1:9" ht="22.5" customHeight="1">
      <c r="A15" s="90"/>
      <c r="B15" s="90"/>
      <c r="C15" s="8">
        <v>2024</v>
      </c>
      <c r="D15" s="8" t="s">
        <v>64</v>
      </c>
      <c r="E15" s="57">
        <v>0</v>
      </c>
      <c r="F15" s="57">
        <v>1</v>
      </c>
    </row>
    <row r="16" spans="1:9" ht="24" customHeight="1">
      <c r="A16" s="91"/>
      <c r="B16" s="91"/>
      <c r="C16" s="8">
        <v>2025</v>
      </c>
      <c r="D16" s="8" t="s">
        <v>64</v>
      </c>
      <c r="E16" s="57">
        <v>0</v>
      </c>
      <c r="F16" s="57">
        <v>1</v>
      </c>
    </row>
    <row r="17" spans="1:6" ht="23.25" customHeight="1">
      <c r="A17" s="89" t="s">
        <v>61</v>
      </c>
      <c r="B17" s="89" t="s">
        <v>66</v>
      </c>
      <c r="C17" s="8">
        <v>2022</v>
      </c>
      <c r="D17" s="8" t="s">
        <v>64</v>
      </c>
      <c r="E17" s="8">
        <v>36.4</v>
      </c>
      <c r="F17" s="8">
        <v>40</v>
      </c>
    </row>
    <row r="18" spans="1:6" ht="23.25" customHeight="1">
      <c r="A18" s="90"/>
      <c r="B18" s="90"/>
      <c r="C18" s="8">
        <v>2023</v>
      </c>
      <c r="D18" s="8" t="s">
        <v>64</v>
      </c>
      <c r="E18" s="8">
        <v>36.4</v>
      </c>
      <c r="F18" s="8">
        <v>41</v>
      </c>
    </row>
    <row r="19" spans="1:6" ht="23.25" customHeight="1">
      <c r="A19" s="90"/>
      <c r="B19" s="90"/>
      <c r="C19" s="8">
        <v>2024</v>
      </c>
      <c r="D19" s="8" t="s">
        <v>64</v>
      </c>
      <c r="E19" s="8">
        <v>36.4</v>
      </c>
      <c r="F19" s="8">
        <v>42</v>
      </c>
    </row>
    <row r="20" spans="1:6" ht="26.25" customHeight="1">
      <c r="A20" s="90"/>
      <c r="B20" s="91"/>
      <c r="C20" s="8">
        <v>2025</v>
      </c>
      <c r="D20" s="8" t="s">
        <v>64</v>
      </c>
      <c r="E20" s="8">
        <v>36.4</v>
      </c>
      <c r="F20" s="8">
        <v>43</v>
      </c>
    </row>
    <row r="21" spans="1:6" ht="24.75" customHeight="1">
      <c r="A21" s="90"/>
      <c r="B21" s="89" t="s">
        <v>67</v>
      </c>
      <c r="C21" s="8">
        <v>2022</v>
      </c>
      <c r="D21" s="8" t="s">
        <v>68</v>
      </c>
      <c r="E21" s="8">
        <v>45.9</v>
      </c>
      <c r="F21" s="8">
        <v>44</v>
      </c>
    </row>
    <row r="22" spans="1:6" ht="24" customHeight="1">
      <c r="A22" s="90"/>
      <c r="B22" s="90"/>
      <c r="C22" s="8">
        <v>2023</v>
      </c>
      <c r="D22" s="8" t="s">
        <v>68</v>
      </c>
      <c r="E22" s="8">
        <v>45.9</v>
      </c>
      <c r="F22" s="8">
        <v>43</v>
      </c>
    </row>
    <row r="23" spans="1:6" ht="22.5" customHeight="1">
      <c r="A23" s="90"/>
      <c r="B23" s="90"/>
      <c r="C23" s="8">
        <v>2024</v>
      </c>
      <c r="D23" s="8" t="s">
        <v>68</v>
      </c>
      <c r="E23" s="8">
        <v>45.9</v>
      </c>
      <c r="F23" s="8">
        <v>42</v>
      </c>
    </row>
    <row r="24" spans="1:6" ht="23.25" customHeight="1">
      <c r="A24" s="91"/>
      <c r="B24" s="91"/>
      <c r="C24" s="8">
        <v>2025</v>
      </c>
      <c r="D24" s="8" t="s">
        <v>68</v>
      </c>
      <c r="E24" s="8">
        <v>45.9</v>
      </c>
      <c r="F24" s="8">
        <v>41</v>
      </c>
    </row>
    <row r="25" spans="1:6" ht="23.45" customHeight="1">
      <c r="A25" s="88" t="s">
        <v>59</v>
      </c>
      <c r="B25" s="85" t="s">
        <v>69</v>
      </c>
      <c r="C25" s="8">
        <v>2022</v>
      </c>
      <c r="D25" s="8" t="s">
        <v>63</v>
      </c>
      <c r="E25" s="58">
        <v>30</v>
      </c>
      <c r="F25" s="58">
        <v>30</v>
      </c>
    </row>
    <row r="26" spans="1:6" ht="22.15" customHeight="1">
      <c r="A26" s="88"/>
      <c r="B26" s="86"/>
      <c r="C26" s="8">
        <v>2023</v>
      </c>
      <c r="D26" s="8" t="s">
        <v>63</v>
      </c>
      <c r="E26" s="58">
        <v>30</v>
      </c>
      <c r="F26" s="58">
        <v>30</v>
      </c>
    </row>
    <row r="27" spans="1:6" ht="19.5" customHeight="1">
      <c r="A27" s="88"/>
      <c r="B27" s="86"/>
      <c r="C27" s="8">
        <v>2024</v>
      </c>
      <c r="D27" s="8" t="s">
        <v>63</v>
      </c>
      <c r="E27" s="58">
        <v>30</v>
      </c>
      <c r="F27" s="58">
        <v>30</v>
      </c>
    </row>
    <row r="28" spans="1:6" ht="20.25" customHeight="1">
      <c r="A28" s="88"/>
      <c r="B28" s="87"/>
      <c r="C28" s="8">
        <v>2025</v>
      </c>
      <c r="D28" s="8" t="s">
        <v>63</v>
      </c>
      <c r="E28" s="58">
        <v>30</v>
      </c>
      <c r="F28" s="58">
        <v>30</v>
      </c>
    </row>
    <row r="29" spans="1:6" ht="18.75" customHeight="1">
      <c r="A29" s="88"/>
      <c r="B29" s="88" t="s">
        <v>70</v>
      </c>
      <c r="C29" s="8">
        <v>2022</v>
      </c>
      <c r="D29" s="8" t="s">
        <v>64</v>
      </c>
      <c r="E29" s="57">
        <v>1804</v>
      </c>
      <c r="F29" s="57">
        <v>1804</v>
      </c>
    </row>
    <row r="30" spans="1:6" ht="19.5" customHeight="1">
      <c r="A30" s="88"/>
      <c r="B30" s="88"/>
      <c r="C30" s="8">
        <v>2023</v>
      </c>
      <c r="D30" s="8" t="s">
        <v>64</v>
      </c>
      <c r="E30" s="57">
        <v>1804</v>
      </c>
      <c r="F30" s="57">
        <v>1804</v>
      </c>
    </row>
    <row r="31" spans="1:6" ht="21" customHeight="1">
      <c r="A31" s="88"/>
      <c r="B31" s="88"/>
      <c r="C31" s="8">
        <v>2024</v>
      </c>
      <c r="D31" s="8" t="s">
        <v>64</v>
      </c>
      <c r="E31" s="57">
        <v>1804</v>
      </c>
      <c r="F31" s="57">
        <v>1804</v>
      </c>
    </row>
    <row r="32" spans="1:6" ht="21" customHeight="1">
      <c r="A32" s="88"/>
      <c r="B32" s="88"/>
      <c r="C32" s="8">
        <v>2025</v>
      </c>
      <c r="D32" s="8" t="s">
        <v>64</v>
      </c>
      <c r="E32" s="57">
        <v>1804</v>
      </c>
      <c r="F32" s="57">
        <v>1804</v>
      </c>
    </row>
  </sheetData>
  <mergeCells count="11">
    <mergeCell ref="A4:F4"/>
    <mergeCell ref="A5:F5"/>
    <mergeCell ref="B25:B28"/>
    <mergeCell ref="A25:A32"/>
    <mergeCell ref="B29:B32"/>
    <mergeCell ref="B9:B12"/>
    <mergeCell ref="A9:A16"/>
    <mergeCell ref="B13:B16"/>
    <mergeCell ref="B17:B20"/>
    <mergeCell ref="B21:B24"/>
    <mergeCell ref="A17:A24"/>
  </mergeCells>
  <phoneticPr fontId="4" type="noConversion"/>
  <hyperlinks>
    <hyperlink ref="F2" location="sub_1000" display="sub_1000"/>
  </hyperlinks>
  <pageMargins left="1.1811023622047245" right="0.39370078740157483" top="0.78740157480314965" bottom="0.19685039370078741" header="0.31496062992125984" footer="0.31496062992125984"/>
  <pageSetup paperSize="9" scale="7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I73"/>
  <sheetViews>
    <sheetView zoomScale="90" zoomScaleNormal="90" workbookViewId="0">
      <pane ySplit="8" topLeftCell="A9" activePane="bottomLeft" state="frozen"/>
      <selection pane="bottomLeft" activeCell="G27" sqref="G27"/>
    </sheetView>
  </sheetViews>
  <sheetFormatPr defaultRowHeight="18.75"/>
  <cols>
    <col min="1" max="1" width="40.28515625" style="11" customWidth="1"/>
    <col min="2" max="2" width="25.42578125" style="12" customWidth="1"/>
    <col min="3" max="3" width="14.7109375" style="13" customWidth="1"/>
    <col min="4" max="4" width="14.7109375" style="19" customWidth="1"/>
    <col min="5" max="9" width="14.7109375" style="14" customWidth="1"/>
    <col min="10" max="16384" width="9.140625" style="14"/>
  </cols>
  <sheetData>
    <row r="1" spans="1:9">
      <c r="I1" s="26" t="s">
        <v>41</v>
      </c>
    </row>
    <row r="2" spans="1:9" ht="25.9" customHeight="1">
      <c r="I2" s="27" t="s">
        <v>32</v>
      </c>
    </row>
    <row r="3" spans="1:9" ht="9.6" customHeight="1"/>
    <row r="4" spans="1:9">
      <c r="B4" s="28"/>
      <c r="C4" s="28"/>
      <c r="D4" s="29" t="s">
        <v>42</v>
      </c>
      <c r="E4" s="28"/>
      <c r="F4" s="28"/>
      <c r="G4" s="28"/>
      <c r="H4" s="28"/>
      <c r="I4" s="28"/>
    </row>
    <row r="5" spans="1:9" s="15" customFormat="1">
      <c r="A5" s="30"/>
      <c r="B5" s="31"/>
      <c r="C5" s="31"/>
      <c r="D5" s="32" t="s">
        <v>31</v>
      </c>
      <c r="E5" s="31"/>
      <c r="F5" s="31"/>
      <c r="G5" s="31"/>
      <c r="H5" s="31"/>
      <c r="I5" s="31"/>
    </row>
    <row r="7" spans="1:9" ht="31.9" customHeight="1">
      <c r="A7" s="92" t="s">
        <v>12</v>
      </c>
      <c r="B7" s="94" t="s">
        <v>43</v>
      </c>
      <c r="C7" s="94" t="s">
        <v>4</v>
      </c>
      <c r="D7" s="94" t="s">
        <v>44</v>
      </c>
      <c r="E7" s="94"/>
      <c r="F7" s="94"/>
      <c r="G7" s="94"/>
      <c r="H7" s="94"/>
      <c r="I7" s="94"/>
    </row>
    <row r="8" spans="1:9" ht="63">
      <c r="A8" s="93"/>
      <c r="B8" s="94"/>
      <c r="C8" s="94"/>
      <c r="D8" s="25" t="s">
        <v>0</v>
      </c>
      <c r="E8" s="16" t="s">
        <v>45</v>
      </c>
      <c r="F8" s="16" t="s">
        <v>46</v>
      </c>
      <c r="G8" s="16" t="s">
        <v>47</v>
      </c>
      <c r="H8" s="16" t="s">
        <v>48</v>
      </c>
      <c r="I8" s="16" t="s">
        <v>49</v>
      </c>
    </row>
    <row r="9" spans="1:9">
      <c r="A9" s="16">
        <v>1</v>
      </c>
      <c r="B9" s="16">
        <v>2</v>
      </c>
      <c r="C9" s="16">
        <v>3</v>
      </c>
      <c r="D9" s="18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</row>
    <row r="10" spans="1:9">
      <c r="A10" s="95" t="s">
        <v>31</v>
      </c>
      <c r="B10" s="96" t="s">
        <v>57</v>
      </c>
      <c r="C10" s="18">
        <v>2022</v>
      </c>
      <c r="D10" s="33">
        <f>E10+F10+G10+H10+I10</f>
        <v>171086.3</v>
      </c>
      <c r="E10" s="33">
        <f>E16+E32</f>
        <v>0</v>
      </c>
      <c r="F10" s="33">
        <f>F16+F32</f>
        <v>0</v>
      </c>
      <c r="G10" s="33">
        <f>G16+G32</f>
        <v>171086.3</v>
      </c>
      <c r="H10" s="33">
        <f>H16+H32</f>
        <v>0</v>
      </c>
      <c r="I10" s="33">
        <f>I16+I32</f>
        <v>0</v>
      </c>
    </row>
    <row r="11" spans="1:9">
      <c r="A11" s="95"/>
      <c r="B11" s="96"/>
      <c r="C11" s="18">
        <v>2023</v>
      </c>
      <c r="D11" s="33">
        <f>E11+F11+G11+H11+I11</f>
        <v>107219.1</v>
      </c>
      <c r="E11" s="33">
        <f t="shared" ref="E11:I13" si="0">E17+E33</f>
        <v>0</v>
      </c>
      <c r="F11" s="33">
        <f t="shared" si="0"/>
        <v>0</v>
      </c>
      <c r="G11" s="33">
        <f t="shared" si="0"/>
        <v>107219.1</v>
      </c>
      <c r="H11" s="33">
        <f t="shared" si="0"/>
        <v>0</v>
      </c>
      <c r="I11" s="33">
        <f t="shared" si="0"/>
        <v>0</v>
      </c>
    </row>
    <row r="12" spans="1:9">
      <c r="A12" s="95"/>
      <c r="B12" s="96"/>
      <c r="C12" s="18">
        <v>2024</v>
      </c>
      <c r="D12" s="33">
        <f>E12+F12+G12+H12+I12</f>
        <v>107718.6</v>
      </c>
      <c r="E12" s="33">
        <f t="shared" si="0"/>
        <v>0</v>
      </c>
      <c r="F12" s="33">
        <f t="shared" si="0"/>
        <v>0</v>
      </c>
      <c r="G12" s="33">
        <f t="shared" si="0"/>
        <v>107718.6</v>
      </c>
      <c r="H12" s="33">
        <f t="shared" si="0"/>
        <v>0</v>
      </c>
      <c r="I12" s="33">
        <f t="shared" si="0"/>
        <v>0</v>
      </c>
    </row>
    <row r="13" spans="1:9">
      <c r="A13" s="95"/>
      <c r="B13" s="96"/>
      <c r="C13" s="18">
        <v>2025</v>
      </c>
      <c r="D13" s="33">
        <f>E13+F13+G13+H13+I13</f>
        <v>107718.6</v>
      </c>
      <c r="E13" s="33">
        <f t="shared" si="0"/>
        <v>0</v>
      </c>
      <c r="F13" s="33">
        <f t="shared" si="0"/>
        <v>0</v>
      </c>
      <c r="G13" s="33">
        <f t="shared" si="0"/>
        <v>107718.6</v>
      </c>
      <c r="H13" s="33">
        <f t="shared" si="0"/>
        <v>0</v>
      </c>
      <c r="I13" s="33">
        <f t="shared" si="0"/>
        <v>0</v>
      </c>
    </row>
    <row r="14" spans="1:9" ht="36" customHeight="1">
      <c r="A14" s="95"/>
      <c r="B14" s="96"/>
      <c r="C14" s="34" t="s">
        <v>5</v>
      </c>
      <c r="D14" s="35">
        <f t="shared" ref="D14:I14" si="1">SUM(D10:D13)</f>
        <v>493742.6</v>
      </c>
      <c r="E14" s="35">
        <f t="shared" si="1"/>
        <v>0</v>
      </c>
      <c r="F14" s="35">
        <f t="shared" si="1"/>
        <v>0</v>
      </c>
      <c r="G14" s="35">
        <f t="shared" si="1"/>
        <v>493742.6</v>
      </c>
      <c r="H14" s="35">
        <f t="shared" si="1"/>
        <v>0</v>
      </c>
      <c r="I14" s="35">
        <f t="shared" si="1"/>
        <v>0</v>
      </c>
    </row>
    <row r="15" spans="1:9" ht="33.75" customHeight="1">
      <c r="A15" s="36" t="s">
        <v>6</v>
      </c>
      <c r="B15" s="37"/>
      <c r="C15" s="38"/>
      <c r="D15" s="39"/>
      <c r="E15" s="40"/>
      <c r="F15" s="40"/>
      <c r="G15" s="40"/>
      <c r="H15" s="40"/>
      <c r="I15" s="41"/>
    </row>
    <row r="16" spans="1:9" ht="26.25" customHeight="1">
      <c r="A16" s="97" t="s">
        <v>50</v>
      </c>
      <c r="B16" s="100" t="s">
        <v>57</v>
      </c>
      <c r="C16" s="18">
        <v>2022</v>
      </c>
      <c r="D16" s="42">
        <f t="shared" ref="D16:I18" si="2">D21</f>
        <v>13044</v>
      </c>
      <c r="E16" s="33">
        <f t="shared" si="2"/>
        <v>0</v>
      </c>
      <c r="F16" s="33">
        <f t="shared" si="2"/>
        <v>0</v>
      </c>
      <c r="G16" s="42">
        <f t="shared" si="2"/>
        <v>13044</v>
      </c>
      <c r="H16" s="33">
        <f t="shared" si="2"/>
        <v>0</v>
      </c>
      <c r="I16" s="33">
        <f t="shared" si="2"/>
        <v>0</v>
      </c>
    </row>
    <row r="17" spans="1:9" ht="23.25" customHeight="1">
      <c r="A17" s="97"/>
      <c r="B17" s="101"/>
      <c r="C17" s="18">
        <v>2023</v>
      </c>
      <c r="D17" s="42">
        <f>D22</f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33">
        <f t="shared" si="2"/>
        <v>0</v>
      </c>
      <c r="I17" s="33">
        <f t="shared" si="2"/>
        <v>0</v>
      </c>
    </row>
    <row r="18" spans="1:9" ht="24.75" customHeight="1">
      <c r="A18" s="97"/>
      <c r="B18" s="101"/>
      <c r="C18" s="18">
        <v>2024</v>
      </c>
      <c r="D18" s="42">
        <f>D23</f>
        <v>0</v>
      </c>
      <c r="E18" s="33">
        <f t="shared" si="2"/>
        <v>0</v>
      </c>
      <c r="F18" s="33">
        <f t="shared" si="2"/>
        <v>0</v>
      </c>
      <c r="G18" s="33">
        <f t="shared" si="2"/>
        <v>0</v>
      </c>
      <c r="H18" s="33">
        <f t="shared" si="2"/>
        <v>0</v>
      </c>
      <c r="I18" s="33">
        <f t="shared" si="2"/>
        <v>0</v>
      </c>
    </row>
    <row r="19" spans="1:9" ht="23.25" customHeight="1">
      <c r="A19" s="97"/>
      <c r="B19" s="101"/>
      <c r="C19" s="18">
        <v>2025</v>
      </c>
      <c r="D19" s="42">
        <f t="shared" ref="D19:I19" si="3">D24</f>
        <v>0</v>
      </c>
      <c r="E19" s="42">
        <f t="shared" si="3"/>
        <v>0</v>
      </c>
      <c r="F19" s="42">
        <f t="shared" si="3"/>
        <v>0</v>
      </c>
      <c r="G19" s="42">
        <f t="shared" si="3"/>
        <v>0</v>
      </c>
      <c r="H19" s="42">
        <f t="shared" si="3"/>
        <v>0</v>
      </c>
      <c r="I19" s="42">
        <f t="shared" si="3"/>
        <v>0</v>
      </c>
    </row>
    <row r="20" spans="1:9" ht="34.9" customHeight="1">
      <c r="A20" s="97"/>
      <c r="B20" s="101"/>
      <c r="C20" s="34" t="s">
        <v>5</v>
      </c>
      <c r="D20" s="35">
        <f t="shared" ref="D20:I20" si="4">SUM(D16:D19)</f>
        <v>13044</v>
      </c>
      <c r="E20" s="35">
        <f t="shared" si="4"/>
        <v>0</v>
      </c>
      <c r="F20" s="35">
        <f t="shared" si="4"/>
        <v>0</v>
      </c>
      <c r="G20" s="35">
        <f t="shared" si="4"/>
        <v>13044</v>
      </c>
      <c r="H20" s="35">
        <f t="shared" si="4"/>
        <v>0</v>
      </c>
      <c r="I20" s="35">
        <f t="shared" si="4"/>
        <v>0</v>
      </c>
    </row>
    <row r="21" spans="1:9" ht="26.25" customHeight="1">
      <c r="A21" s="98" t="s">
        <v>51</v>
      </c>
      <c r="B21" s="101"/>
      <c r="C21" s="18">
        <v>2022</v>
      </c>
      <c r="D21" s="42">
        <f t="shared" ref="D21:I24" si="5">D26</f>
        <v>13044</v>
      </c>
      <c r="E21" s="33">
        <f t="shared" si="5"/>
        <v>0</v>
      </c>
      <c r="F21" s="33">
        <f t="shared" si="5"/>
        <v>0</v>
      </c>
      <c r="G21" s="42">
        <f t="shared" si="5"/>
        <v>13044</v>
      </c>
      <c r="H21" s="33">
        <f t="shared" si="5"/>
        <v>0</v>
      </c>
      <c r="I21" s="33">
        <f t="shared" si="5"/>
        <v>0</v>
      </c>
    </row>
    <row r="22" spans="1:9" ht="24" customHeight="1">
      <c r="A22" s="98"/>
      <c r="B22" s="101"/>
      <c r="C22" s="18">
        <v>2023</v>
      </c>
      <c r="D22" s="33">
        <f t="shared" si="5"/>
        <v>0</v>
      </c>
      <c r="E22" s="33">
        <f t="shared" si="5"/>
        <v>0</v>
      </c>
      <c r="F22" s="33">
        <f t="shared" si="5"/>
        <v>0</v>
      </c>
      <c r="G22" s="33">
        <f t="shared" si="5"/>
        <v>0</v>
      </c>
      <c r="H22" s="33">
        <f t="shared" si="5"/>
        <v>0</v>
      </c>
      <c r="I22" s="33">
        <f t="shared" si="5"/>
        <v>0</v>
      </c>
    </row>
    <row r="23" spans="1:9" ht="24.75" customHeight="1">
      <c r="A23" s="98"/>
      <c r="B23" s="101"/>
      <c r="C23" s="18">
        <v>2024</v>
      </c>
      <c r="D23" s="33">
        <f t="shared" si="5"/>
        <v>0</v>
      </c>
      <c r="E23" s="33">
        <f t="shared" si="5"/>
        <v>0</v>
      </c>
      <c r="F23" s="33">
        <f t="shared" si="5"/>
        <v>0</v>
      </c>
      <c r="G23" s="33">
        <f t="shared" si="5"/>
        <v>0</v>
      </c>
      <c r="H23" s="33">
        <f t="shared" si="5"/>
        <v>0</v>
      </c>
      <c r="I23" s="33">
        <f t="shared" si="5"/>
        <v>0</v>
      </c>
    </row>
    <row r="24" spans="1:9" ht="24.75" customHeight="1">
      <c r="A24" s="98"/>
      <c r="B24" s="101"/>
      <c r="C24" s="18">
        <v>2025</v>
      </c>
      <c r="D24" s="33">
        <f t="shared" si="5"/>
        <v>0</v>
      </c>
      <c r="E24" s="33"/>
      <c r="F24" s="33"/>
      <c r="G24" s="33"/>
      <c r="H24" s="33"/>
      <c r="I24" s="33"/>
    </row>
    <row r="25" spans="1:9" ht="28.5" customHeight="1">
      <c r="A25" s="98"/>
      <c r="B25" s="101"/>
      <c r="C25" s="34" t="s">
        <v>5</v>
      </c>
      <c r="D25" s="35">
        <f t="shared" ref="D25:I25" si="6">SUM(D21:D24)</f>
        <v>13044</v>
      </c>
      <c r="E25" s="35">
        <f t="shared" si="6"/>
        <v>0</v>
      </c>
      <c r="F25" s="35">
        <f t="shared" si="6"/>
        <v>0</v>
      </c>
      <c r="G25" s="35">
        <f t="shared" si="6"/>
        <v>13044</v>
      </c>
      <c r="H25" s="35">
        <f t="shared" si="6"/>
        <v>0</v>
      </c>
      <c r="I25" s="35">
        <f t="shared" si="6"/>
        <v>0</v>
      </c>
    </row>
    <row r="26" spans="1:9">
      <c r="A26" s="99" t="s">
        <v>52</v>
      </c>
      <c r="B26" s="101"/>
      <c r="C26" s="16">
        <v>2022</v>
      </c>
      <c r="D26" s="43">
        <f>E26+F26+G26+H26+I26</f>
        <v>13044</v>
      </c>
      <c r="E26" s="44">
        <v>0</v>
      </c>
      <c r="F26" s="44">
        <v>0</v>
      </c>
      <c r="G26" s="43">
        <v>13044</v>
      </c>
      <c r="H26" s="44">
        <v>0</v>
      </c>
      <c r="I26" s="44">
        <v>0</v>
      </c>
    </row>
    <row r="27" spans="1:9">
      <c r="A27" s="99"/>
      <c r="B27" s="101"/>
      <c r="C27" s="16">
        <v>2023</v>
      </c>
      <c r="D27" s="43">
        <f>E27+F27+G27+H27+I27</f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</row>
    <row r="28" spans="1:9">
      <c r="A28" s="99"/>
      <c r="B28" s="101"/>
      <c r="C28" s="16">
        <v>2024</v>
      </c>
      <c r="D28" s="43">
        <f>E28+F28+G28+H28+I28</f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</row>
    <row r="29" spans="1:9">
      <c r="A29" s="99"/>
      <c r="B29" s="101"/>
      <c r="C29" s="16">
        <v>2025</v>
      </c>
      <c r="D29" s="43">
        <f>E29+F29+G29+H29+I29</f>
        <v>0</v>
      </c>
      <c r="E29" s="44"/>
      <c r="F29" s="44"/>
      <c r="G29" s="44"/>
      <c r="H29" s="44"/>
      <c r="I29" s="44"/>
    </row>
    <row r="30" spans="1:9" ht="29.25" customHeight="1">
      <c r="A30" s="99"/>
      <c r="B30" s="102"/>
      <c r="C30" s="45" t="s">
        <v>5</v>
      </c>
      <c r="D30" s="46">
        <f t="shared" ref="D30:I30" si="7">D26+D27+D28+D29</f>
        <v>13044</v>
      </c>
      <c r="E30" s="46">
        <f t="shared" si="7"/>
        <v>0</v>
      </c>
      <c r="F30" s="46">
        <f t="shared" si="7"/>
        <v>0</v>
      </c>
      <c r="G30" s="46">
        <f t="shared" si="7"/>
        <v>13044</v>
      </c>
      <c r="H30" s="46">
        <f t="shared" si="7"/>
        <v>0</v>
      </c>
      <c r="I30" s="46">
        <f t="shared" si="7"/>
        <v>0</v>
      </c>
    </row>
    <row r="31" spans="1:9" ht="30.75" customHeight="1">
      <c r="A31" s="36" t="s">
        <v>7</v>
      </c>
      <c r="B31" s="37"/>
      <c r="C31" s="38"/>
      <c r="D31" s="39"/>
      <c r="E31" s="39"/>
      <c r="F31" s="39"/>
      <c r="G31" s="39"/>
      <c r="H31" s="39"/>
      <c r="I31" s="47"/>
    </row>
    <row r="32" spans="1:9" ht="26.25" customHeight="1">
      <c r="A32" s="97" t="s">
        <v>8</v>
      </c>
      <c r="B32" s="96"/>
      <c r="C32" s="18">
        <v>2022</v>
      </c>
      <c r="D32" s="42">
        <f t="shared" ref="D32:I35" si="8">D38+D59</f>
        <v>158042.29999999999</v>
      </c>
      <c r="E32" s="33">
        <f t="shared" si="8"/>
        <v>0</v>
      </c>
      <c r="F32" s="33">
        <f t="shared" si="8"/>
        <v>0</v>
      </c>
      <c r="G32" s="42">
        <f t="shared" si="8"/>
        <v>158042.29999999999</v>
      </c>
      <c r="H32" s="33">
        <f t="shared" si="8"/>
        <v>0</v>
      </c>
      <c r="I32" s="33">
        <f t="shared" si="8"/>
        <v>0</v>
      </c>
    </row>
    <row r="33" spans="1:9">
      <c r="A33" s="97"/>
      <c r="B33" s="96"/>
      <c r="C33" s="18">
        <v>2023</v>
      </c>
      <c r="D33" s="42">
        <f t="shared" si="8"/>
        <v>107219.1</v>
      </c>
      <c r="E33" s="33">
        <f t="shared" si="8"/>
        <v>0</v>
      </c>
      <c r="F33" s="33">
        <f t="shared" si="8"/>
        <v>0</v>
      </c>
      <c r="G33" s="42">
        <f t="shared" si="8"/>
        <v>107219.1</v>
      </c>
      <c r="H33" s="33">
        <f t="shared" si="8"/>
        <v>0</v>
      </c>
      <c r="I33" s="33">
        <f t="shared" si="8"/>
        <v>0</v>
      </c>
    </row>
    <row r="34" spans="1:9">
      <c r="A34" s="97"/>
      <c r="B34" s="96"/>
      <c r="C34" s="18">
        <v>2024</v>
      </c>
      <c r="D34" s="42">
        <f t="shared" si="8"/>
        <v>107718.6</v>
      </c>
      <c r="E34" s="33">
        <f t="shared" si="8"/>
        <v>0</v>
      </c>
      <c r="F34" s="33">
        <f t="shared" si="8"/>
        <v>0</v>
      </c>
      <c r="G34" s="42">
        <f t="shared" si="8"/>
        <v>107718.6</v>
      </c>
      <c r="H34" s="33">
        <f t="shared" si="8"/>
        <v>0</v>
      </c>
      <c r="I34" s="33">
        <f t="shared" si="8"/>
        <v>0</v>
      </c>
    </row>
    <row r="35" spans="1:9">
      <c r="A35" s="97"/>
      <c r="B35" s="96"/>
      <c r="C35" s="18">
        <v>2025</v>
      </c>
      <c r="D35" s="42">
        <f t="shared" si="8"/>
        <v>107718.6</v>
      </c>
      <c r="E35" s="42">
        <f t="shared" si="8"/>
        <v>0</v>
      </c>
      <c r="F35" s="42">
        <f t="shared" si="8"/>
        <v>0</v>
      </c>
      <c r="G35" s="42">
        <f t="shared" si="8"/>
        <v>107718.6</v>
      </c>
      <c r="H35" s="42">
        <f t="shared" si="8"/>
        <v>0</v>
      </c>
      <c r="I35" s="42">
        <f t="shared" si="8"/>
        <v>0</v>
      </c>
    </row>
    <row r="36" spans="1:9">
      <c r="A36" s="97"/>
      <c r="B36" s="96"/>
      <c r="C36" s="34" t="s">
        <v>5</v>
      </c>
      <c r="D36" s="35">
        <f t="shared" ref="D36:I36" si="9">SUM(D32:D35)</f>
        <v>480698.6</v>
      </c>
      <c r="E36" s="35">
        <f t="shared" si="9"/>
        <v>0</v>
      </c>
      <c r="F36" s="35">
        <f t="shared" si="9"/>
        <v>0</v>
      </c>
      <c r="G36" s="35">
        <f t="shared" si="9"/>
        <v>480698.6</v>
      </c>
      <c r="H36" s="35">
        <f t="shared" si="9"/>
        <v>0</v>
      </c>
      <c r="I36" s="35">
        <f t="shared" si="9"/>
        <v>0</v>
      </c>
    </row>
    <row r="37" spans="1:9" ht="31.9" customHeight="1">
      <c r="A37" s="48" t="s">
        <v>53</v>
      </c>
      <c r="B37" s="49"/>
      <c r="C37" s="49"/>
      <c r="D37" s="50"/>
      <c r="E37" s="51"/>
      <c r="F37" s="51"/>
      <c r="G37" s="51"/>
      <c r="H37" s="51"/>
      <c r="I37" s="52"/>
    </row>
    <row r="38" spans="1:9" ht="30" customHeight="1">
      <c r="A38" s="97" t="s">
        <v>5</v>
      </c>
      <c r="B38" s="106" t="s">
        <v>57</v>
      </c>
      <c r="C38" s="18">
        <v>2022</v>
      </c>
      <c r="D38" s="42">
        <f t="shared" ref="D38:I41" si="10">D43+D48+D53</f>
        <v>114023.9</v>
      </c>
      <c r="E38" s="33">
        <f t="shared" si="10"/>
        <v>0</v>
      </c>
      <c r="F38" s="33">
        <f t="shared" si="10"/>
        <v>0</v>
      </c>
      <c r="G38" s="42">
        <f t="shared" si="10"/>
        <v>114023.9</v>
      </c>
      <c r="H38" s="33">
        <f t="shared" si="10"/>
        <v>0</v>
      </c>
      <c r="I38" s="33">
        <f t="shared" si="10"/>
        <v>0</v>
      </c>
    </row>
    <row r="39" spans="1:9" ht="30.6" customHeight="1">
      <c r="A39" s="97"/>
      <c r="B39" s="107"/>
      <c r="C39" s="18">
        <v>2023</v>
      </c>
      <c r="D39" s="42">
        <f t="shared" si="10"/>
        <v>50054.7</v>
      </c>
      <c r="E39" s="33">
        <f t="shared" si="10"/>
        <v>0</v>
      </c>
      <c r="F39" s="33">
        <f t="shared" si="10"/>
        <v>0</v>
      </c>
      <c r="G39" s="42">
        <f t="shared" si="10"/>
        <v>50054.7</v>
      </c>
      <c r="H39" s="33">
        <f t="shared" si="10"/>
        <v>0</v>
      </c>
      <c r="I39" s="33">
        <f t="shared" si="10"/>
        <v>0</v>
      </c>
    </row>
    <row r="40" spans="1:9" ht="30" customHeight="1">
      <c r="A40" s="97"/>
      <c r="B40" s="107"/>
      <c r="C40" s="18">
        <v>2024</v>
      </c>
      <c r="D40" s="42">
        <f t="shared" si="10"/>
        <v>50054.7</v>
      </c>
      <c r="E40" s="33">
        <f t="shared" si="10"/>
        <v>0</v>
      </c>
      <c r="F40" s="33">
        <f t="shared" si="10"/>
        <v>0</v>
      </c>
      <c r="G40" s="42">
        <f t="shared" si="10"/>
        <v>50054.7</v>
      </c>
      <c r="H40" s="33">
        <f t="shared" si="10"/>
        <v>0</v>
      </c>
      <c r="I40" s="33">
        <f t="shared" si="10"/>
        <v>0</v>
      </c>
    </row>
    <row r="41" spans="1:9" ht="25.5" customHeight="1">
      <c r="A41" s="97"/>
      <c r="B41" s="107"/>
      <c r="C41" s="18">
        <v>2025</v>
      </c>
      <c r="D41" s="42">
        <f t="shared" si="10"/>
        <v>50054.7</v>
      </c>
      <c r="E41" s="42">
        <f t="shared" si="10"/>
        <v>0</v>
      </c>
      <c r="F41" s="42">
        <f t="shared" si="10"/>
        <v>0</v>
      </c>
      <c r="G41" s="42">
        <f t="shared" si="10"/>
        <v>50054.7</v>
      </c>
      <c r="H41" s="42">
        <f t="shared" si="10"/>
        <v>0</v>
      </c>
      <c r="I41" s="42">
        <f t="shared" si="10"/>
        <v>0</v>
      </c>
    </row>
    <row r="42" spans="1:9" ht="27" customHeight="1">
      <c r="A42" s="97"/>
      <c r="B42" s="107"/>
      <c r="C42" s="34" t="s">
        <v>5</v>
      </c>
      <c r="D42" s="35">
        <f t="shared" ref="D42:I42" si="11">SUM(D38:D41)</f>
        <v>264188</v>
      </c>
      <c r="E42" s="35">
        <f t="shared" si="11"/>
        <v>0</v>
      </c>
      <c r="F42" s="35">
        <f t="shared" si="11"/>
        <v>0</v>
      </c>
      <c r="G42" s="35">
        <f t="shared" si="11"/>
        <v>264188</v>
      </c>
      <c r="H42" s="35">
        <f t="shared" si="11"/>
        <v>0</v>
      </c>
      <c r="I42" s="35">
        <f t="shared" si="11"/>
        <v>0</v>
      </c>
    </row>
    <row r="43" spans="1:9">
      <c r="A43" s="89" t="s">
        <v>54</v>
      </c>
      <c r="B43" s="107"/>
      <c r="C43" s="16">
        <v>2022</v>
      </c>
      <c r="D43" s="53">
        <f>E43+F43+G43+H43+I43</f>
        <v>33087.599999999999</v>
      </c>
      <c r="E43" s="44">
        <v>0</v>
      </c>
      <c r="F43" s="44">
        <v>0</v>
      </c>
      <c r="G43" s="53">
        <v>33087.599999999999</v>
      </c>
      <c r="H43" s="44">
        <v>0</v>
      </c>
      <c r="I43" s="44">
        <v>0</v>
      </c>
    </row>
    <row r="44" spans="1:9">
      <c r="A44" s="90"/>
      <c r="B44" s="107"/>
      <c r="C44" s="16">
        <v>2023</v>
      </c>
      <c r="D44" s="53">
        <f>E44+F44+G44+H44+I44</f>
        <v>28378.5</v>
      </c>
      <c r="E44" s="44">
        <v>0</v>
      </c>
      <c r="F44" s="44">
        <v>0</v>
      </c>
      <c r="G44" s="53">
        <v>28378.5</v>
      </c>
      <c r="H44" s="44">
        <v>0</v>
      </c>
      <c r="I44" s="44">
        <v>0</v>
      </c>
    </row>
    <row r="45" spans="1:9">
      <c r="A45" s="90"/>
      <c r="B45" s="107"/>
      <c r="C45" s="16">
        <v>2024</v>
      </c>
      <c r="D45" s="53">
        <f>E45+F45+G45+H45+I45</f>
        <v>28378.5</v>
      </c>
      <c r="E45" s="44">
        <v>0</v>
      </c>
      <c r="F45" s="44">
        <v>0</v>
      </c>
      <c r="G45" s="53">
        <v>28378.5</v>
      </c>
      <c r="H45" s="44">
        <v>0</v>
      </c>
      <c r="I45" s="44">
        <v>0</v>
      </c>
    </row>
    <row r="46" spans="1:9">
      <c r="A46" s="90"/>
      <c r="B46" s="107"/>
      <c r="C46" s="16">
        <v>2025</v>
      </c>
      <c r="D46" s="53">
        <f>E46+F46+G46+H46+I46</f>
        <v>28378.5</v>
      </c>
      <c r="E46" s="44">
        <v>0</v>
      </c>
      <c r="F46" s="44">
        <v>0</v>
      </c>
      <c r="G46" s="53">
        <v>28378.5</v>
      </c>
      <c r="H46" s="44">
        <v>0</v>
      </c>
      <c r="I46" s="44">
        <v>0</v>
      </c>
    </row>
    <row r="47" spans="1:9" ht="23.25" customHeight="1">
      <c r="A47" s="91"/>
      <c r="B47" s="107"/>
      <c r="C47" s="45" t="s">
        <v>5</v>
      </c>
      <c r="D47" s="54">
        <f t="shared" ref="D47:I47" si="12">D43+D44+D45+D46</f>
        <v>118223.1</v>
      </c>
      <c r="E47" s="54">
        <f t="shared" si="12"/>
        <v>0</v>
      </c>
      <c r="F47" s="54">
        <f t="shared" si="12"/>
        <v>0</v>
      </c>
      <c r="G47" s="54">
        <f t="shared" si="12"/>
        <v>118223.1</v>
      </c>
      <c r="H47" s="54">
        <f t="shared" si="12"/>
        <v>0</v>
      </c>
      <c r="I47" s="54">
        <f t="shared" si="12"/>
        <v>0</v>
      </c>
    </row>
    <row r="48" spans="1:9">
      <c r="A48" s="89" t="s">
        <v>58</v>
      </c>
      <c r="B48" s="107"/>
      <c r="C48" s="16">
        <v>2022</v>
      </c>
      <c r="D48" s="53">
        <f>E48+F48+G48+H48+I48</f>
        <v>80936.3</v>
      </c>
      <c r="E48" s="44">
        <v>0</v>
      </c>
      <c r="F48" s="44">
        <v>0</v>
      </c>
      <c r="G48" s="53">
        <v>80936.3</v>
      </c>
      <c r="H48" s="44">
        <v>0</v>
      </c>
      <c r="I48" s="44">
        <v>0</v>
      </c>
    </row>
    <row r="49" spans="1:9">
      <c r="A49" s="90"/>
      <c r="B49" s="107"/>
      <c r="C49" s="16">
        <v>2023</v>
      </c>
      <c r="D49" s="53">
        <f>E49+F49+G49+H49+I49</f>
        <v>21676.2</v>
      </c>
      <c r="E49" s="44">
        <v>0</v>
      </c>
      <c r="F49" s="44">
        <v>0</v>
      </c>
      <c r="G49" s="44">
        <v>21676.2</v>
      </c>
      <c r="H49" s="44">
        <v>0</v>
      </c>
      <c r="I49" s="44">
        <v>0</v>
      </c>
    </row>
    <row r="50" spans="1:9">
      <c r="A50" s="90"/>
      <c r="B50" s="107"/>
      <c r="C50" s="16">
        <v>2024</v>
      </c>
      <c r="D50" s="53">
        <f>E50+F50+G50+H50+I50</f>
        <v>21676.2</v>
      </c>
      <c r="E50" s="44">
        <v>0</v>
      </c>
      <c r="F50" s="44">
        <v>0</v>
      </c>
      <c r="G50" s="44">
        <v>21676.2</v>
      </c>
      <c r="H50" s="44">
        <v>0</v>
      </c>
      <c r="I50" s="44">
        <v>0</v>
      </c>
    </row>
    <row r="51" spans="1:9">
      <c r="A51" s="90"/>
      <c r="B51" s="107"/>
      <c r="C51" s="16">
        <v>2025</v>
      </c>
      <c r="D51" s="53">
        <f>E51+F51+G51+H51+I51</f>
        <v>21676.2</v>
      </c>
      <c r="E51" s="44">
        <v>0</v>
      </c>
      <c r="F51" s="44">
        <v>0</v>
      </c>
      <c r="G51" s="44">
        <v>21676.2</v>
      </c>
      <c r="H51" s="44">
        <v>0</v>
      </c>
      <c r="I51" s="44">
        <v>0</v>
      </c>
    </row>
    <row r="52" spans="1:9" ht="19.5" customHeight="1">
      <c r="A52" s="91"/>
      <c r="B52" s="107"/>
      <c r="C52" s="45" t="s">
        <v>5</v>
      </c>
      <c r="D52" s="46">
        <f t="shared" ref="D52:I52" si="13">D48+D49+D50+D51</f>
        <v>145964.9</v>
      </c>
      <c r="E52" s="46">
        <f t="shared" si="13"/>
        <v>0</v>
      </c>
      <c r="F52" s="46">
        <f t="shared" si="13"/>
        <v>0</v>
      </c>
      <c r="G52" s="46">
        <f t="shared" si="13"/>
        <v>145964.9</v>
      </c>
      <c r="H52" s="46">
        <f t="shared" si="13"/>
        <v>0</v>
      </c>
      <c r="I52" s="46">
        <f t="shared" si="13"/>
        <v>0</v>
      </c>
    </row>
    <row r="53" spans="1:9">
      <c r="A53" s="89" t="s">
        <v>72</v>
      </c>
      <c r="B53" s="107"/>
      <c r="C53" s="16">
        <v>2022</v>
      </c>
      <c r="D53" s="53">
        <f>E53+F53+G53+H53+I53</f>
        <v>0</v>
      </c>
      <c r="E53" s="44">
        <v>0</v>
      </c>
      <c r="F53" s="44">
        <v>0</v>
      </c>
      <c r="G53" s="53">
        <v>0</v>
      </c>
      <c r="H53" s="44">
        <v>0</v>
      </c>
      <c r="I53" s="44">
        <v>0</v>
      </c>
    </row>
    <row r="54" spans="1:9">
      <c r="A54" s="90"/>
      <c r="B54" s="107"/>
      <c r="C54" s="16">
        <v>2023</v>
      </c>
      <c r="D54" s="53">
        <f>E54+F54+G54+H54+I54</f>
        <v>0</v>
      </c>
      <c r="E54" s="44">
        <v>0</v>
      </c>
      <c r="F54" s="44">
        <v>0</v>
      </c>
      <c r="G54" s="53">
        <v>0</v>
      </c>
      <c r="H54" s="44">
        <v>0</v>
      </c>
      <c r="I54" s="44">
        <v>0</v>
      </c>
    </row>
    <row r="55" spans="1:9">
      <c r="A55" s="90"/>
      <c r="B55" s="107"/>
      <c r="C55" s="16">
        <v>2024</v>
      </c>
      <c r="D55" s="53">
        <f>E55+F55+G55+H55+I55</f>
        <v>0</v>
      </c>
      <c r="E55" s="44">
        <v>0</v>
      </c>
      <c r="F55" s="44">
        <v>0</v>
      </c>
      <c r="G55" s="53">
        <v>0</v>
      </c>
      <c r="H55" s="44">
        <v>0</v>
      </c>
      <c r="I55" s="44">
        <v>0</v>
      </c>
    </row>
    <row r="56" spans="1:9">
      <c r="A56" s="90"/>
      <c r="B56" s="107"/>
      <c r="C56" s="16">
        <v>2025</v>
      </c>
      <c r="D56" s="53">
        <f>E56+F56+G56+H56+I56</f>
        <v>0</v>
      </c>
      <c r="E56" s="44"/>
      <c r="F56" s="44"/>
      <c r="G56" s="53"/>
      <c r="H56" s="44"/>
      <c r="I56" s="44"/>
    </row>
    <row r="57" spans="1:9" ht="18.75" customHeight="1">
      <c r="A57" s="91"/>
      <c r="B57" s="108"/>
      <c r="C57" s="45" t="s">
        <v>5</v>
      </c>
      <c r="D57" s="54">
        <f t="shared" ref="D57:I57" si="14">SUM(D53:D56)</f>
        <v>0</v>
      </c>
      <c r="E57" s="54">
        <f t="shared" si="14"/>
        <v>0</v>
      </c>
      <c r="F57" s="54">
        <f t="shared" si="14"/>
        <v>0</v>
      </c>
      <c r="G57" s="54">
        <f t="shared" si="14"/>
        <v>0</v>
      </c>
      <c r="H57" s="54">
        <f t="shared" si="14"/>
        <v>0</v>
      </c>
      <c r="I57" s="54">
        <f t="shared" si="14"/>
        <v>0</v>
      </c>
    </row>
    <row r="58" spans="1:9" ht="37.15" customHeight="1">
      <c r="A58" s="103" t="s">
        <v>84</v>
      </c>
      <c r="B58" s="104"/>
      <c r="C58" s="104"/>
      <c r="D58" s="104"/>
      <c r="E58" s="104"/>
      <c r="F58" s="104"/>
      <c r="G58" s="104"/>
      <c r="H58" s="104"/>
      <c r="I58" s="105"/>
    </row>
    <row r="59" spans="1:9" ht="18.75" customHeight="1">
      <c r="A59" s="97" t="s">
        <v>5</v>
      </c>
      <c r="B59" s="100" t="s">
        <v>71</v>
      </c>
      <c r="C59" s="18">
        <v>2022</v>
      </c>
      <c r="D59" s="42">
        <f t="shared" ref="D59:I62" si="15">D64+D69</f>
        <v>44018.400000000001</v>
      </c>
      <c r="E59" s="33">
        <f t="shared" si="15"/>
        <v>0</v>
      </c>
      <c r="F59" s="33">
        <f t="shared" si="15"/>
        <v>0</v>
      </c>
      <c r="G59" s="42">
        <f t="shared" si="15"/>
        <v>44018.400000000001</v>
      </c>
      <c r="H59" s="33">
        <f t="shared" si="15"/>
        <v>0</v>
      </c>
      <c r="I59" s="33">
        <f t="shared" si="15"/>
        <v>0</v>
      </c>
    </row>
    <row r="60" spans="1:9">
      <c r="A60" s="97"/>
      <c r="B60" s="101"/>
      <c r="C60" s="18">
        <v>2023</v>
      </c>
      <c r="D60" s="42">
        <f t="shared" si="15"/>
        <v>57164.4</v>
      </c>
      <c r="E60" s="33">
        <f t="shared" si="15"/>
        <v>0</v>
      </c>
      <c r="F60" s="33">
        <f t="shared" si="15"/>
        <v>0</v>
      </c>
      <c r="G60" s="42">
        <f t="shared" si="15"/>
        <v>57164.4</v>
      </c>
      <c r="H60" s="33">
        <f t="shared" si="15"/>
        <v>0</v>
      </c>
      <c r="I60" s="33">
        <f t="shared" si="15"/>
        <v>0</v>
      </c>
    </row>
    <row r="61" spans="1:9">
      <c r="A61" s="97"/>
      <c r="B61" s="101"/>
      <c r="C61" s="18">
        <v>2024</v>
      </c>
      <c r="D61" s="42">
        <f t="shared" si="15"/>
        <v>57663.9</v>
      </c>
      <c r="E61" s="33">
        <f t="shared" si="15"/>
        <v>0</v>
      </c>
      <c r="F61" s="33">
        <f t="shared" si="15"/>
        <v>0</v>
      </c>
      <c r="G61" s="42">
        <f t="shared" si="15"/>
        <v>57663.9</v>
      </c>
      <c r="H61" s="33">
        <f t="shared" si="15"/>
        <v>0</v>
      </c>
      <c r="I61" s="33">
        <f t="shared" si="15"/>
        <v>0</v>
      </c>
    </row>
    <row r="62" spans="1:9">
      <c r="A62" s="97"/>
      <c r="B62" s="101"/>
      <c r="C62" s="18">
        <v>2025</v>
      </c>
      <c r="D62" s="42">
        <f t="shared" si="15"/>
        <v>57663.9</v>
      </c>
      <c r="E62" s="42">
        <f t="shared" si="15"/>
        <v>0</v>
      </c>
      <c r="F62" s="42">
        <f t="shared" si="15"/>
        <v>0</v>
      </c>
      <c r="G62" s="42">
        <f t="shared" si="15"/>
        <v>57663.9</v>
      </c>
      <c r="H62" s="42">
        <f t="shared" si="15"/>
        <v>0</v>
      </c>
      <c r="I62" s="42">
        <f t="shared" si="15"/>
        <v>0</v>
      </c>
    </row>
    <row r="63" spans="1:9" ht="21" customHeight="1">
      <c r="A63" s="97"/>
      <c r="B63" s="101"/>
      <c r="C63" s="34" t="s">
        <v>5</v>
      </c>
      <c r="D63" s="35">
        <f t="shared" ref="D63:I63" si="16">SUM(D59:D62)</f>
        <v>216510.6</v>
      </c>
      <c r="E63" s="35">
        <f t="shared" si="16"/>
        <v>0</v>
      </c>
      <c r="F63" s="35">
        <f t="shared" si="16"/>
        <v>0</v>
      </c>
      <c r="G63" s="35">
        <f t="shared" si="16"/>
        <v>216510.6</v>
      </c>
      <c r="H63" s="35">
        <f t="shared" si="16"/>
        <v>0</v>
      </c>
      <c r="I63" s="35">
        <f t="shared" si="16"/>
        <v>0</v>
      </c>
    </row>
    <row r="64" spans="1:9" ht="21" customHeight="1">
      <c r="A64" s="89" t="s">
        <v>55</v>
      </c>
      <c r="B64" s="101"/>
      <c r="C64" s="16">
        <v>2022</v>
      </c>
      <c r="D64" s="43">
        <f>E64+F64+G64+H64+I64</f>
        <v>0</v>
      </c>
      <c r="E64" s="44">
        <v>0</v>
      </c>
      <c r="F64" s="44">
        <v>0</v>
      </c>
      <c r="G64" s="43">
        <v>0</v>
      </c>
      <c r="H64" s="44">
        <v>0</v>
      </c>
      <c r="I64" s="44">
        <v>0</v>
      </c>
    </row>
    <row r="65" spans="1:9" ht="21" customHeight="1">
      <c r="A65" s="90"/>
      <c r="B65" s="101"/>
      <c r="C65" s="16">
        <v>2023</v>
      </c>
      <c r="D65" s="43">
        <f>E65+F65+G65+H65+I65</f>
        <v>657.5</v>
      </c>
      <c r="E65" s="44">
        <v>0</v>
      </c>
      <c r="F65" s="44">
        <v>0</v>
      </c>
      <c r="G65" s="43">
        <v>657.5</v>
      </c>
      <c r="H65" s="44">
        <v>0</v>
      </c>
      <c r="I65" s="44">
        <v>0</v>
      </c>
    </row>
    <row r="66" spans="1:9" ht="19.5" customHeight="1">
      <c r="A66" s="90"/>
      <c r="B66" s="101"/>
      <c r="C66" s="16">
        <v>2024</v>
      </c>
      <c r="D66" s="43">
        <f>E66+F66+G66+H66+I66</f>
        <v>657.5</v>
      </c>
      <c r="E66" s="44">
        <v>0</v>
      </c>
      <c r="F66" s="44">
        <v>0</v>
      </c>
      <c r="G66" s="43">
        <v>657.5</v>
      </c>
      <c r="H66" s="44">
        <v>0</v>
      </c>
      <c r="I66" s="44">
        <v>0</v>
      </c>
    </row>
    <row r="67" spans="1:9" ht="20.25" customHeight="1">
      <c r="A67" s="90"/>
      <c r="B67" s="101"/>
      <c r="C67" s="16">
        <v>2025</v>
      </c>
      <c r="D67" s="43">
        <f>E67+F67+G67+H67+I67</f>
        <v>657.5</v>
      </c>
      <c r="E67" s="44">
        <v>0</v>
      </c>
      <c r="F67" s="44">
        <v>0</v>
      </c>
      <c r="G67" s="43">
        <v>657.5</v>
      </c>
      <c r="H67" s="44">
        <v>0</v>
      </c>
      <c r="I67" s="44">
        <v>0</v>
      </c>
    </row>
    <row r="68" spans="1:9" ht="21" customHeight="1">
      <c r="A68" s="91"/>
      <c r="B68" s="101"/>
      <c r="C68" s="45" t="s">
        <v>5</v>
      </c>
      <c r="D68" s="46">
        <f t="shared" ref="D68:I68" si="17">SUM(D64:D67)</f>
        <v>1972.5</v>
      </c>
      <c r="E68" s="46">
        <f t="shared" si="17"/>
        <v>0</v>
      </c>
      <c r="F68" s="46">
        <f t="shared" si="17"/>
        <v>0</v>
      </c>
      <c r="G68" s="46">
        <f t="shared" si="17"/>
        <v>1972.5</v>
      </c>
      <c r="H68" s="46">
        <f t="shared" si="17"/>
        <v>0</v>
      </c>
      <c r="I68" s="46">
        <f t="shared" si="17"/>
        <v>0</v>
      </c>
    </row>
    <row r="69" spans="1:9">
      <c r="A69" s="89" t="s">
        <v>56</v>
      </c>
      <c r="B69" s="101"/>
      <c r="C69" s="16">
        <v>2022</v>
      </c>
      <c r="D69" s="43">
        <f>E69+F69+G69+H69+I69</f>
        <v>44018.400000000001</v>
      </c>
      <c r="E69" s="44">
        <v>0</v>
      </c>
      <c r="F69" s="44">
        <v>0</v>
      </c>
      <c r="G69" s="43">
        <v>44018.400000000001</v>
      </c>
      <c r="H69" s="44">
        <v>0</v>
      </c>
      <c r="I69" s="44">
        <v>0</v>
      </c>
    </row>
    <row r="70" spans="1:9" ht="18" customHeight="1">
      <c r="A70" s="90"/>
      <c r="B70" s="101"/>
      <c r="C70" s="16">
        <v>2023</v>
      </c>
      <c r="D70" s="43">
        <f>E70+F70+G70+H70+I70</f>
        <v>56506.9</v>
      </c>
      <c r="E70" s="44">
        <v>0</v>
      </c>
      <c r="F70" s="44">
        <v>0</v>
      </c>
      <c r="G70" s="43">
        <v>56506.9</v>
      </c>
      <c r="H70" s="44">
        <v>0</v>
      </c>
      <c r="I70" s="44">
        <v>0</v>
      </c>
    </row>
    <row r="71" spans="1:9" ht="16.5" customHeight="1">
      <c r="A71" s="90"/>
      <c r="B71" s="101"/>
      <c r="C71" s="16">
        <v>2024</v>
      </c>
      <c r="D71" s="43">
        <f>E71+F71+G71+H71+I71</f>
        <v>57006.400000000001</v>
      </c>
      <c r="E71" s="44">
        <v>0</v>
      </c>
      <c r="F71" s="44">
        <v>0</v>
      </c>
      <c r="G71" s="43">
        <v>57006.400000000001</v>
      </c>
      <c r="H71" s="44">
        <v>0</v>
      </c>
      <c r="I71" s="44">
        <v>0</v>
      </c>
    </row>
    <row r="72" spans="1:9" ht="21.6" customHeight="1">
      <c r="A72" s="90"/>
      <c r="B72" s="101"/>
      <c r="C72" s="16">
        <v>2025</v>
      </c>
      <c r="D72" s="43">
        <f>E72+F72+G72+H72+I72</f>
        <v>57006.400000000001</v>
      </c>
      <c r="E72" s="44">
        <v>0</v>
      </c>
      <c r="F72" s="44">
        <v>0</v>
      </c>
      <c r="G72" s="43">
        <v>57006.400000000001</v>
      </c>
      <c r="H72" s="44">
        <v>0</v>
      </c>
      <c r="I72" s="44">
        <v>0</v>
      </c>
    </row>
    <row r="73" spans="1:9" ht="18.75" customHeight="1">
      <c r="A73" s="91"/>
      <c r="B73" s="102"/>
      <c r="C73" s="45" t="s">
        <v>5</v>
      </c>
      <c r="D73" s="46">
        <f t="shared" ref="D73:I73" si="18">SUM(D69:D72)</f>
        <v>214538.1</v>
      </c>
      <c r="E73" s="46">
        <f t="shared" si="18"/>
        <v>0</v>
      </c>
      <c r="F73" s="46">
        <f t="shared" si="18"/>
        <v>0</v>
      </c>
      <c r="G73" s="46">
        <f t="shared" si="18"/>
        <v>214538.1</v>
      </c>
      <c r="H73" s="46">
        <f t="shared" si="18"/>
        <v>0</v>
      </c>
      <c r="I73" s="46">
        <f t="shared" si="18"/>
        <v>0</v>
      </c>
    </row>
  </sheetData>
  <mergeCells count="22">
    <mergeCell ref="B59:B73"/>
    <mergeCell ref="A69:A73"/>
    <mergeCell ref="A53:A57"/>
    <mergeCell ref="A58:I58"/>
    <mergeCell ref="A59:A63"/>
    <mergeCell ref="A64:A68"/>
    <mergeCell ref="B38:B57"/>
    <mergeCell ref="A38:A42"/>
    <mergeCell ref="A43:A47"/>
    <mergeCell ref="A48:A52"/>
    <mergeCell ref="A16:A20"/>
    <mergeCell ref="A21:A25"/>
    <mergeCell ref="A26:A30"/>
    <mergeCell ref="A32:A36"/>
    <mergeCell ref="B32:B36"/>
    <mergeCell ref="B16:B30"/>
    <mergeCell ref="A7:A8"/>
    <mergeCell ref="B7:B8"/>
    <mergeCell ref="C7:C8"/>
    <mergeCell ref="D7:I7"/>
    <mergeCell ref="A10:A14"/>
    <mergeCell ref="B10:B14"/>
  </mergeCells>
  <phoneticPr fontId="4" type="noConversion"/>
  <hyperlinks>
    <hyperlink ref="I2" location="sub_1000" display="sub_1000"/>
  </hyperlinks>
  <pageMargins left="1.1811023622047245" right="0.39370078740157483" top="0.78740157480314965" bottom="0.78740157480314965" header="0.51181102362204722" footer="0.51181102362204722"/>
  <pageSetup paperSize="9" scale="7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Паспорт-Дороги+Транспорт</vt:lpstr>
      <vt:lpstr>Содержание</vt:lpstr>
      <vt:lpstr>Показатели-2</vt:lpstr>
      <vt:lpstr>Приложение 2</vt:lpstr>
      <vt:lpstr>'Показатели-2'!Заголовки_для_печати</vt:lpstr>
      <vt:lpstr>'Приложение 2'!Заголовки_для_печати</vt:lpstr>
      <vt:lpstr>'Паспорт-Дороги+Транспорт'!Область_печати</vt:lpstr>
      <vt:lpstr>'Показатели-2'!Область_печати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2023-02-13T07:17:43Z</cp:lastPrinted>
  <dcterms:created xsi:type="dcterms:W3CDTF">2013-05-31T09:08:35Z</dcterms:created>
  <dcterms:modified xsi:type="dcterms:W3CDTF">2023-02-13T07:18:35Z</dcterms:modified>
</cp:coreProperties>
</file>