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30" tabRatio="793"/>
  </bookViews>
  <sheets>
    <sheet name="Прил.2" sheetId="2" r:id="rId1"/>
  </sheets>
  <definedNames>
    <definedName name="sub_15001" localSheetId="0">Прил.2!#REF!</definedName>
  </definedNames>
  <calcPr calcId="162913" calcOnSave="0"/>
</workbook>
</file>

<file path=xl/calcChain.xml><?xml version="1.0" encoding="utf-8"?>
<calcChain xmlns="http://schemas.openxmlformats.org/spreadsheetml/2006/main">
  <c r="F21" i="2"/>
  <c r="F46" l="1"/>
  <c r="H26"/>
  <c r="E24" l="1"/>
  <c r="F24"/>
  <c r="G24"/>
  <c r="H24"/>
  <c r="I24"/>
  <c r="E23"/>
  <c r="F23"/>
  <c r="G23"/>
  <c r="H23"/>
  <c r="I23"/>
  <c r="E22"/>
  <c r="F22"/>
  <c r="G22"/>
  <c r="H22"/>
  <c r="I22"/>
  <c r="E21"/>
  <c r="G21"/>
  <c r="H21"/>
  <c r="I21"/>
  <c r="D23"/>
  <c r="D24"/>
  <c r="I45"/>
  <c r="G45"/>
  <c r="F45"/>
  <c r="E45"/>
  <c r="D44"/>
  <c r="D43"/>
  <c r="D42"/>
  <c r="D22" s="1"/>
  <c r="H45"/>
  <c r="D41"/>
  <c r="F66"/>
  <c r="G66"/>
  <c r="H66"/>
  <c r="I66"/>
  <c r="F65"/>
  <c r="G65"/>
  <c r="H65"/>
  <c r="I65"/>
  <c r="F64"/>
  <c r="G64"/>
  <c r="H64"/>
  <c r="I64"/>
  <c r="F63"/>
  <c r="G63"/>
  <c r="H63"/>
  <c r="I63"/>
  <c r="E64"/>
  <c r="E65"/>
  <c r="E66"/>
  <c r="E63"/>
  <c r="I72"/>
  <c r="H72"/>
  <c r="G72"/>
  <c r="F72"/>
  <c r="E72"/>
  <c r="D71"/>
  <c r="D70"/>
  <c r="D69"/>
  <c r="D68"/>
  <c r="D45" l="1"/>
  <c r="D72"/>
  <c r="I25"/>
  <c r="E30"/>
  <c r="F30"/>
  <c r="G30"/>
  <c r="H30"/>
  <c r="I30"/>
  <c r="E35"/>
  <c r="F35"/>
  <c r="G35"/>
  <c r="H35"/>
  <c r="I35"/>
  <c r="E40"/>
  <c r="F40"/>
  <c r="G40"/>
  <c r="H40"/>
  <c r="I40"/>
  <c r="E50"/>
  <c r="F50"/>
  <c r="G50"/>
  <c r="H50"/>
  <c r="I50"/>
  <c r="E55"/>
  <c r="F55"/>
  <c r="G55"/>
  <c r="H55"/>
  <c r="I55"/>
  <c r="D55"/>
  <c r="H19"/>
  <c r="I19"/>
  <c r="I13" s="1"/>
  <c r="D19"/>
  <c r="E19"/>
  <c r="F19"/>
  <c r="G19"/>
  <c r="D29"/>
  <c r="D34"/>
  <c r="D39"/>
  <c r="D49"/>
  <c r="D54"/>
  <c r="F60"/>
  <c r="G60"/>
  <c r="I60"/>
  <c r="F59"/>
  <c r="G59"/>
  <c r="I59"/>
  <c r="F58"/>
  <c r="I58"/>
  <c r="E60"/>
  <c r="G58"/>
  <c r="D64"/>
  <c r="D65"/>
  <c r="D59" s="1"/>
  <c r="F67"/>
  <c r="I67"/>
  <c r="E67"/>
  <c r="E77"/>
  <c r="F77"/>
  <c r="G77"/>
  <c r="H77"/>
  <c r="I77"/>
  <c r="E82"/>
  <c r="F82"/>
  <c r="G82"/>
  <c r="H82"/>
  <c r="I82"/>
  <c r="E87"/>
  <c r="F87"/>
  <c r="G87"/>
  <c r="H87"/>
  <c r="I87"/>
  <c r="E92"/>
  <c r="F92"/>
  <c r="G92"/>
  <c r="H92"/>
  <c r="I92"/>
  <c r="D92"/>
  <c r="D76"/>
  <c r="D81"/>
  <c r="D86"/>
  <c r="D91"/>
  <c r="E98"/>
  <c r="F98"/>
  <c r="G98"/>
  <c r="I98"/>
  <c r="E97"/>
  <c r="F97"/>
  <c r="G97"/>
  <c r="H97"/>
  <c r="I97"/>
  <c r="E103"/>
  <c r="F103"/>
  <c r="G103"/>
  <c r="H103"/>
  <c r="I103"/>
  <c r="D102"/>
  <c r="D97"/>
  <c r="E109"/>
  <c r="F109"/>
  <c r="G109"/>
  <c r="I109"/>
  <c r="E114"/>
  <c r="F114"/>
  <c r="G114"/>
  <c r="H114"/>
  <c r="I114"/>
  <c r="E119"/>
  <c r="F119"/>
  <c r="G119"/>
  <c r="H119"/>
  <c r="I119"/>
  <c r="D108"/>
  <c r="E108"/>
  <c r="F108"/>
  <c r="G108"/>
  <c r="H108"/>
  <c r="I108"/>
  <c r="D113"/>
  <c r="D118"/>
  <c r="H16"/>
  <c r="H36"/>
  <c r="H105"/>
  <c r="D78"/>
  <c r="E106"/>
  <c r="E107"/>
  <c r="E105"/>
  <c r="I106"/>
  <c r="I107"/>
  <c r="I105"/>
  <c r="F106"/>
  <c r="F107"/>
  <c r="F105"/>
  <c r="G106"/>
  <c r="G107"/>
  <c r="G105"/>
  <c r="H106"/>
  <c r="H58"/>
  <c r="H107"/>
  <c r="D117"/>
  <c r="D116"/>
  <c r="D106" s="1"/>
  <c r="D109" s="1"/>
  <c r="D46"/>
  <c r="D50" s="1"/>
  <c r="F51"/>
  <c r="D31"/>
  <c r="F18"/>
  <c r="F12" s="1"/>
  <c r="G18"/>
  <c r="G12" s="1"/>
  <c r="H18"/>
  <c r="I18"/>
  <c r="H17"/>
  <c r="I17"/>
  <c r="I11" s="1"/>
  <c r="G16"/>
  <c r="G10" s="1"/>
  <c r="E17"/>
  <c r="E18"/>
  <c r="E16"/>
  <c r="E10" s="1"/>
  <c r="D53"/>
  <c r="D52"/>
  <c r="D38"/>
  <c r="D37"/>
  <c r="D36"/>
  <c r="D33"/>
  <c r="D32"/>
  <c r="D112"/>
  <c r="D111"/>
  <c r="D110"/>
  <c r="D48"/>
  <c r="D47"/>
  <c r="D83"/>
  <c r="D100"/>
  <c r="D101"/>
  <c r="D96"/>
  <c r="D99"/>
  <c r="D94"/>
  <c r="D90"/>
  <c r="D89"/>
  <c r="D88"/>
  <c r="D84"/>
  <c r="D87" s="1"/>
  <c r="D85"/>
  <c r="D79"/>
  <c r="D82" s="1"/>
  <c r="D80"/>
  <c r="D74"/>
  <c r="D77" s="1"/>
  <c r="D75"/>
  <c r="D27"/>
  <c r="D28"/>
  <c r="D30" s="1"/>
  <c r="F57"/>
  <c r="I57"/>
  <c r="E58"/>
  <c r="E59"/>
  <c r="E61" s="1"/>
  <c r="E94"/>
  <c r="F94"/>
  <c r="G94"/>
  <c r="H94"/>
  <c r="I94"/>
  <c r="D95"/>
  <c r="E95"/>
  <c r="F95"/>
  <c r="G95"/>
  <c r="H95"/>
  <c r="I95"/>
  <c r="E96"/>
  <c r="F96"/>
  <c r="G96"/>
  <c r="H96"/>
  <c r="H59"/>
  <c r="I96"/>
  <c r="I16"/>
  <c r="D73"/>
  <c r="D115"/>
  <c r="D105"/>
  <c r="D26"/>
  <c r="D21" s="1"/>
  <c r="D16" s="1"/>
  <c r="E57"/>
  <c r="D51"/>
  <c r="F16"/>
  <c r="D107"/>
  <c r="D114"/>
  <c r="G57"/>
  <c r="D103"/>
  <c r="H98"/>
  <c r="D98"/>
  <c r="D66"/>
  <c r="D60" s="1"/>
  <c r="H60"/>
  <c r="D119"/>
  <c r="H57"/>
  <c r="D63"/>
  <c r="D57" s="1"/>
  <c r="H25"/>
  <c r="H109"/>
  <c r="I20" l="1"/>
  <c r="F25"/>
  <c r="G13"/>
  <c r="F13"/>
  <c r="H12"/>
  <c r="I12"/>
  <c r="H10"/>
  <c r="I61"/>
  <c r="F61"/>
  <c r="E12"/>
  <c r="E13"/>
  <c r="D18"/>
  <c r="D12" s="1"/>
  <c r="D35"/>
  <c r="I10"/>
  <c r="I14" s="1"/>
  <c r="G25"/>
  <c r="D40"/>
  <c r="H20"/>
  <c r="D13"/>
  <c r="H11"/>
  <c r="D17"/>
  <c r="D20" s="1"/>
  <c r="F17"/>
  <c r="F11" s="1"/>
  <c r="E11"/>
  <c r="E20"/>
  <c r="D10"/>
  <c r="E25"/>
  <c r="H13"/>
  <c r="G17"/>
  <c r="G20" s="1"/>
  <c r="F10"/>
  <c r="G61"/>
  <c r="G67"/>
  <c r="D67"/>
  <c r="H67"/>
  <c r="H61"/>
  <c r="D58"/>
  <c r="E14" l="1"/>
  <c r="D25"/>
  <c r="H14"/>
  <c r="F14"/>
  <c r="F20"/>
  <c r="G11"/>
  <c r="G14" s="1"/>
  <c r="D11"/>
  <c r="D61"/>
  <c r="D14" l="1"/>
</calcChain>
</file>

<file path=xl/sharedStrings.xml><?xml version="1.0" encoding="utf-8"?>
<sst xmlns="http://schemas.openxmlformats.org/spreadsheetml/2006/main" count="67" uniqueCount="38">
  <si>
    <t>Всего</t>
  </si>
  <si>
    <t>Годы реализации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</si>
  <si>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</si>
  <si>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</si>
  <si>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</si>
  <si>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</si>
  <si>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Наименование муниципальной программы/структурного элемента/направления расходования средств</t>
  </si>
  <si>
    <t>"Развитие автомобильных дорог и организация транспортного обслуживания населения в Кингисеппском городском поселении"</t>
  </si>
  <si>
    <t>к Программе</t>
  </si>
  <si>
    <t>Приложение №2</t>
  </si>
  <si>
    <t>Ответственный исполнитель, участник, соисполнитель</t>
  </si>
  <si>
    <t>Оценка расходов (тыс. руб. )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</si>
  <si>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</si>
  <si>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</si>
  <si>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</si>
  <si>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</si>
  <si>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</si>
  <si>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Комитет жилищно-коммунального хозяйства, транспорта и экологии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</si>
  <si>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</si>
  <si>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"Региональная и местная дорожная сеть"</t>
  </si>
  <si>
    <t>Проектирование, реконструкция и строительство автомобильных дорог общего пользования местного значения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</si>
  <si>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</si>
  <si>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</si>
  <si>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 общего пользования местного значения, имеющих приоритетный социально-значимый характер</t>
  </si>
  <si>
    <t>Организация транспортного обслуживания населения</t>
  </si>
  <si>
    <t>Заместитель главы администрации МО "Кингисеппский муниципальный район" по жилищно-коммунальному хозяйству, транспорту и экологии; Комитет жилищно-коммунального хозяйства, транспорта и экологии; МКУ «Служба городского хозяйства»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</si>
  <si>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</si>
  <si>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Строительство (реконструкция), включая проектирование автомобильных дорог общего пользования местного местного значения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</si>
  <si>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поселении"</t>
  </si>
  <si>
    <t>Комплекс процессных мероприятий «Обеспечение безопасности дорожного движения в Кингисеппском городском поселении"</t>
  </si>
  <si>
    <t>Ремонт и содержание объектов уличного освещения на пешеходных переходах и вдоль улично-дорожной сети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</si>
  <si>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</si>
  <si>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</si>
  <si>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(реконструкция), включая проектирование автомобильных дорог общего пользования местного местного значения (остатки средств бюджета ЛО на начало текущего финансового года)</t>
  </si>
  <si>
    <t xml:space="preserve">Финансовое обеспечение муниципальной программы </t>
  </si>
  <si>
    <t>Капитальный ремонт и ремонт автомобильных дорог</t>
  </si>
  <si>
    <t>Содержание имущества, находящегося в муниципальной собственности</t>
  </si>
  <si>
    <t>Строительство технических средств организации дорожного движения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</si>
</sst>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</numFmts>
  <fonts count="12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166" fontId="5" fillId="0" borderId="1" xfId="2" applyNumberFormat="1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6" fontId="5" fillId="3" borderId="1" xfId="2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165" fontId="5" fillId="4" borderId="3" xfId="2" applyNumberFormat="1" applyFont="1" applyFill="1" applyBorder="1" applyAlignment="1">
      <alignment horizontal="center" vertical="center" wrapText="1"/>
    </xf>
    <xf numFmtId="165" fontId="5" fillId="4" borderId="4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2" applyNumberFormat="1" applyFont="1" applyFill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>
      <alignment horizontal="center" vertical="center" wrapText="1"/>
    </xf>
    <xf numFmtId="166" fontId="10" fillId="3" borderId="1" xfId="2" applyNumberFormat="1" applyFont="1" applyFill="1" applyBorder="1" applyAlignment="1">
      <alignment horizontal="center" vertical="center" wrapText="1"/>
    </xf>
    <xf numFmtId="166" fontId="9" fillId="3" borderId="1" xfId="2" applyNumberFormat="1" applyFont="1" applyFill="1" applyBorder="1" applyAlignment="1">
      <alignment horizontal="center" vertical="center" wrapText="1"/>
    </xf>
    <xf numFmtId="166" fontId="10" fillId="0" borderId="1" xfId="2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166" fontId="9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/>
    </xf>
    <xf numFmtId="0" fontId="7" fillId="0" borderId="0" xfId="1" applyFont="1" applyFill="1" applyAlignment="1" applyProtection="1">
      <alignment horizontal="right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K119"/>
  <sheetViews>
    <sheetView tabSelected="1" view="pageBreakPreview" zoomScale="90" zoomScaleNormal="90" zoomScaleSheetLayoutView="90" workbookViewId="0">
      <pane ySplit="8" topLeftCell="A39" activePane="bottomLeft" state="frozen"/>
      <selection pane="bottomLeft" activeCell="J29" sqref="J29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10" customWidth="1"/>
    <col min="5" max="5" width="15.5703125" style="4" customWidth="1"/>
    <col min="6" max="9" width="14.7109375" style="4" customWidth="1"/>
    <col min="10" max="10" width="16.5703125" style="4" customWidth="1"/>
    <col min="11" max="11" width="16.85546875" style="4" customWidth="1"/>
    <col min="12" max="16384" width="9.140625" style="4"/>
  </cols>
  <sheetData>
    <row r="1" spans="1:10" ht="51.75" customHeight="1"/>
    <row r="2" spans="1:10">
      <c r="I2" s="54" t="s">
        <v>9</v>
      </c>
    </row>
    <row r="3" spans="1:10">
      <c r="I3" s="55" t="s">
        <v>8</v>
      </c>
      <c r="J3" s="5"/>
    </row>
    <row r="4" spans="1:10">
      <c r="B4" s="13"/>
      <c r="C4" s="13"/>
      <c r="D4" s="14" t="s">
        <v>34</v>
      </c>
      <c r="E4" s="13"/>
      <c r="F4" s="13"/>
      <c r="G4" s="13"/>
      <c r="H4" s="13"/>
      <c r="I4" s="13"/>
    </row>
    <row r="5" spans="1:10" s="6" customFormat="1">
      <c r="A5" s="42" t="s">
        <v>7</v>
      </c>
      <c r="B5" s="42"/>
      <c r="C5" s="42"/>
      <c r="D5" s="42"/>
      <c r="E5" s="42"/>
      <c r="F5" s="42"/>
      <c r="G5" s="42"/>
      <c r="H5" s="42"/>
      <c r="I5" s="42"/>
    </row>
    <row r="6" spans="1:10" ht="8.25" customHeight="1"/>
    <row r="7" spans="1:10" ht="18.75" customHeight="1">
      <c r="A7" s="50" t="s">
        <v>6</v>
      </c>
      <c r="B7" s="48" t="s">
        <v>10</v>
      </c>
      <c r="C7" s="48" t="s">
        <v>1</v>
      </c>
      <c r="D7" s="48" t="s">
        <v>11</v>
      </c>
      <c r="E7" s="48"/>
      <c r="F7" s="48"/>
      <c r="G7" s="48"/>
      <c r="H7" s="48"/>
      <c r="I7" s="48"/>
    </row>
    <row r="8" spans="1:10" ht="82.9" customHeight="1">
      <c r="A8" s="52"/>
      <c r="B8" s="48"/>
      <c r="C8" s="48"/>
      <c r="D8" s="12" t="s">
        <v>0</v>
      </c>
      <c r="E8" s="7" t="s">
        <v>12</v>
      </c>
      <c r="F8" s="7" t="s">
        <v>13</v>
      </c>
      <c r="G8" s="7" t="s">
        <v>14</v>
      </c>
      <c r="H8" s="7" t="s">
        <v>15</v>
      </c>
      <c r="I8" s="7" t="s">
        <v>16</v>
      </c>
    </row>
    <row r="9" spans="1:10">
      <c r="A9" s="7">
        <v>1</v>
      </c>
      <c r="B9" s="7">
        <v>2</v>
      </c>
      <c r="C9" s="7">
        <v>3</v>
      </c>
      <c r="D9" s="9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</row>
    <row r="10" spans="1:10" ht="33.6" customHeight="1">
      <c r="A10" s="53" t="s">
        <v>7</v>
      </c>
      <c r="B10" s="48" t="s">
        <v>25</v>
      </c>
      <c r="C10" s="9">
        <v>2022</v>
      </c>
      <c r="D10" s="15">
        <f t="shared" ref="D10:I13" si="0">D16+D57</f>
        <v>252853.92424000002</v>
      </c>
      <c r="E10" s="16">
        <f t="shared" si="0"/>
        <v>0</v>
      </c>
      <c r="F10" s="16">
        <f t="shared" si="0"/>
        <v>64754.054240000005</v>
      </c>
      <c r="G10" s="16">
        <f t="shared" si="0"/>
        <v>0</v>
      </c>
      <c r="H10" s="32">
        <f t="shared" si="0"/>
        <v>188099.77000000002</v>
      </c>
      <c r="I10" s="16">
        <f t="shared" si="0"/>
        <v>0</v>
      </c>
    </row>
    <row r="11" spans="1:10" ht="30.6" customHeight="1">
      <c r="A11" s="53"/>
      <c r="B11" s="48"/>
      <c r="C11" s="9">
        <v>2023</v>
      </c>
      <c r="D11" s="15">
        <f t="shared" si="0"/>
        <v>167255.29999999999</v>
      </c>
      <c r="E11" s="16">
        <f t="shared" si="0"/>
        <v>0</v>
      </c>
      <c r="F11" s="16">
        <f t="shared" si="0"/>
        <v>0</v>
      </c>
      <c r="G11" s="16">
        <f t="shared" si="0"/>
        <v>13477.6</v>
      </c>
      <c r="H11" s="32">
        <f t="shared" si="0"/>
        <v>153777.70000000001</v>
      </c>
      <c r="I11" s="16">
        <f t="shared" si="0"/>
        <v>0</v>
      </c>
    </row>
    <row r="12" spans="1:10" ht="29.45" customHeight="1">
      <c r="A12" s="53"/>
      <c r="B12" s="48"/>
      <c r="C12" s="9">
        <v>2024</v>
      </c>
      <c r="D12" s="15">
        <f t="shared" si="0"/>
        <v>67526.2</v>
      </c>
      <c r="E12" s="16">
        <f t="shared" si="0"/>
        <v>0</v>
      </c>
      <c r="F12" s="16">
        <f t="shared" si="0"/>
        <v>0</v>
      </c>
      <c r="G12" s="16">
        <f t="shared" si="0"/>
        <v>0</v>
      </c>
      <c r="H12" s="32">
        <f t="shared" si="0"/>
        <v>67526.2</v>
      </c>
      <c r="I12" s="16">
        <f t="shared" si="0"/>
        <v>0</v>
      </c>
    </row>
    <row r="13" spans="1:10" ht="29.45" customHeight="1">
      <c r="A13" s="53"/>
      <c r="B13" s="48"/>
      <c r="C13" s="9">
        <v>2025</v>
      </c>
      <c r="D13" s="32">
        <f t="shared" si="0"/>
        <v>70770.7</v>
      </c>
      <c r="E13" s="29">
        <f t="shared" si="0"/>
        <v>0</v>
      </c>
      <c r="F13" s="29">
        <f t="shared" si="0"/>
        <v>0</v>
      </c>
      <c r="G13" s="29">
        <f t="shared" si="0"/>
        <v>0</v>
      </c>
      <c r="H13" s="32">
        <f t="shared" si="0"/>
        <v>70770.7</v>
      </c>
      <c r="I13" s="29">
        <f t="shared" si="0"/>
        <v>0</v>
      </c>
      <c r="J13" s="33"/>
    </row>
    <row r="14" spans="1:10" ht="37.15" customHeight="1">
      <c r="A14" s="53"/>
      <c r="B14" s="48"/>
      <c r="C14" s="17" t="s">
        <v>2</v>
      </c>
      <c r="D14" s="18">
        <f t="shared" ref="D14:I14" si="1">SUM(D10:D13)</f>
        <v>558406.12424000003</v>
      </c>
      <c r="E14" s="18">
        <f t="shared" si="1"/>
        <v>0</v>
      </c>
      <c r="F14" s="18">
        <f t="shared" si="1"/>
        <v>64754.054240000005</v>
      </c>
      <c r="G14" s="18">
        <f t="shared" si="1"/>
        <v>13477.6</v>
      </c>
      <c r="H14" s="30">
        <f t="shared" si="1"/>
        <v>480174.37000000005</v>
      </c>
      <c r="I14" s="18">
        <f t="shared" si="1"/>
        <v>0</v>
      </c>
    </row>
    <row r="15" spans="1:10" ht="27.75" customHeight="1">
      <c r="A15" s="19" t="s">
        <v>3</v>
      </c>
      <c r="B15" s="20"/>
      <c r="C15" s="21"/>
      <c r="D15" s="22"/>
      <c r="E15" s="22"/>
      <c r="F15" s="22"/>
      <c r="G15" s="22"/>
      <c r="H15" s="22"/>
      <c r="I15" s="23"/>
    </row>
    <row r="16" spans="1:10" ht="22.5" customHeight="1">
      <c r="A16" s="47" t="s">
        <v>18</v>
      </c>
      <c r="B16" s="50" t="s">
        <v>25</v>
      </c>
      <c r="C16" s="9">
        <v>2022</v>
      </c>
      <c r="D16" s="15">
        <f t="shared" ref="D16:I19" si="2">D21</f>
        <v>49702.824239999994</v>
      </c>
      <c r="E16" s="16">
        <f>E21</f>
        <v>0</v>
      </c>
      <c r="F16" s="16">
        <f t="shared" si="2"/>
        <v>7984.7542399999993</v>
      </c>
      <c r="G16" s="16">
        <f t="shared" si="2"/>
        <v>0</v>
      </c>
      <c r="H16" s="16">
        <f t="shared" si="2"/>
        <v>41717.97</v>
      </c>
      <c r="I16" s="16">
        <f t="shared" si="2"/>
        <v>0</v>
      </c>
    </row>
    <row r="17" spans="1:9" ht="22.5" customHeight="1">
      <c r="A17" s="47"/>
      <c r="B17" s="51"/>
      <c r="C17" s="9">
        <v>2023</v>
      </c>
      <c r="D17" s="16">
        <f t="shared" si="2"/>
        <v>34106.199999999997</v>
      </c>
      <c r="E17" s="16">
        <f t="shared" si="2"/>
        <v>0</v>
      </c>
      <c r="F17" s="16">
        <f t="shared" si="2"/>
        <v>0</v>
      </c>
      <c r="G17" s="16">
        <f t="shared" si="2"/>
        <v>2500</v>
      </c>
      <c r="H17" s="29">
        <f t="shared" si="2"/>
        <v>31606.2</v>
      </c>
      <c r="I17" s="16">
        <f t="shared" si="2"/>
        <v>0</v>
      </c>
    </row>
    <row r="18" spans="1:9" ht="18.75" customHeight="1">
      <c r="A18" s="47"/>
      <c r="B18" s="51"/>
      <c r="C18" s="9">
        <v>2024</v>
      </c>
      <c r="D18" s="16">
        <f t="shared" si="2"/>
        <v>0</v>
      </c>
      <c r="E18" s="16">
        <f t="shared" si="2"/>
        <v>0</v>
      </c>
      <c r="F18" s="16">
        <f t="shared" si="2"/>
        <v>0</v>
      </c>
      <c r="G18" s="16">
        <f t="shared" si="2"/>
        <v>0</v>
      </c>
      <c r="H18" s="29">
        <f t="shared" si="2"/>
        <v>0</v>
      </c>
      <c r="I18" s="16">
        <f t="shared" si="2"/>
        <v>0</v>
      </c>
    </row>
    <row r="19" spans="1:9" ht="23.25" customHeight="1">
      <c r="A19" s="47"/>
      <c r="B19" s="51"/>
      <c r="C19" s="9">
        <v>2025</v>
      </c>
      <c r="D19" s="16">
        <f t="shared" si="2"/>
        <v>0</v>
      </c>
      <c r="E19" s="16">
        <f t="shared" si="2"/>
        <v>0</v>
      </c>
      <c r="F19" s="16">
        <f t="shared" si="2"/>
        <v>0</v>
      </c>
      <c r="G19" s="16">
        <f t="shared" si="2"/>
        <v>0</v>
      </c>
      <c r="H19" s="29">
        <f t="shared" si="2"/>
        <v>0</v>
      </c>
      <c r="I19" s="16">
        <f t="shared" si="2"/>
        <v>0</v>
      </c>
    </row>
    <row r="20" spans="1:9" ht="33.75" customHeight="1">
      <c r="A20" s="47"/>
      <c r="B20" s="51"/>
      <c r="C20" s="17" t="s">
        <v>2</v>
      </c>
      <c r="D20" s="18">
        <f t="shared" ref="D20:I20" si="3">SUM(D16:D19)</f>
        <v>83809.024239999999</v>
      </c>
      <c r="E20" s="18">
        <f t="shared" si="3"/>
        <v>0</v>
      </c>
      <c r="F20" s="18">
        <f t="shared" si="3"/>
        <v>7984.7542399999993</v>
      </c>
      <c r="G20" s="18">
        <f t="shared" si="3"/>
        <v>2500</v>
      </c>
      <c r="H20" s="30">
        <f t="shared" si="3"/>
        <v>73324.17</v>
      </c>
      <c r="I20" s="18">
        <f t="shared" si="3"/>
        <v>0</v>
      </c>
    </row>
    <row r="21" spans="1:9" ht="21.75" customHeight="1">
      <c r="A21" s="47" t="s">
        <v>19</v>
      </c>
      <c r="B21" s="51"/>
      <c r="C21" s="9">
        <v>2022</v>
      </c>
      <c r="D21" s="15">
        <f>D26+D31+D36+D41+D46+D51</f>
        <v>49702.824239999994</v>
      </c>
      <c r="E21" s="15">
        <f t="shared" ref="E21:I21" si="4">E26+E31+E36+E41+E46+E51</f>
        <v>0</v>
      </c>
      <c r="F21" s="15">
        <f>F26+F31+F36+F41+F46+F51-0.1</f>
        <v>7984.7542399999993</v>
      </c>
      <c r="G21" s="15">
        <f t="shared" si="4"/>
        <v>0</v>
      </c>
      <c r="H21" s="15">
        <f t="shared" si="4"/>
        <v>41717.97</v>
      </c>
      <c r="I21" s="15">
        <f t="shared" si="4"/>
        <v>0</v>
      </c>
    </row>
    <row r="22" spans="1:9">
      <c r="A22" s="47"/>
      <c r="B22" s="51"/>
      <c r="C22" s="9">
        <v>2023</v>
      </c>
      <c r="D22" s="15">
        <f t="shared" ref="D22:I24" si="5">D27+D32+D37+D42+D47+D52</f>
        <v>34106.199999999997</v>
      </c>
      <c r="E22" s="15">
        <f t="shared" si="5"/>
        <v>0</v>
      </c>
      <c r="F22" s="15">
        <f t="shared" si="5"/>
        <v>0</v>
      </c>
      <c r="G22" s="15">
        <f t="shared" si="5"/>
        <v>2500</v>
      </c>
      <c r="H22" s="15">
        <f t="shared" si="5"/>
        <v>31606.2</v>
      </c>
      <c r="I22" s="15">
        <f t="shared" si="5"/>
        <v>0</v>
      </c>
    </row>
    <row r="23" spans="1:9">
      <c r="A23" s="47"/>
      <c r="B23" s="51"/>
      <c r="C23" s="9">
        <v>2024</v>
      </c>
      <c r="D23" s="15">
        <f t="shared" si="5"/>
        <v>0</v>
      </c>
      <c r="E23" s="15">
        <f t="shared" si="5"/>
        <v>0</v>
      </c>
      <c r="F23" s="15">
        <f t="shared" si="5"/>
        <v>0</v>
      </c>
      <c r="G23" s="15">
        <f t="shared" si="5"/>
        <v>0</v>
      </c>
      <c r="H23" s="15">
        <f t="shared" si="5"/>
        <v>0</v>
      </c>
      <c r="I23" s="15">
        <f t="shared" si="5"/>
        <v>0</v>
      </c>
    </row>
    <row r="24" spans="1:9">
      <c r="A24" s="47"/>
      <c r="B24" s="51"/>
      <c r="C24" s="9">
        <v>2025</v>
      </c>
      <c r="D24" s="15">
        <f t="shared" si="5"/>
        <v>0</v>
      </c>
      <c r="E24" s="15">
        <f t="shared" si="5"/>
        <v>0</v>
      </c>
      <c r="F24" s="15">
        <f t="shared" si="5"/>
        <v>0</v>
      </c>
      <c r="G24" s="15">
        <f t="shared" si="5"/>
        <v>0</v>
      </c>
      <c r="H24" s="15">
        <f t="shared" si="5"/>
        <v>0</v>
      </c>
      <c r="I24" s="15">
        <f t="shared" si="5"/>
        <v>0</v>
      </c>
    </row>
    <row r="25" spans="1:9" ht="39.75" customHeight="1">
      <c r="A25" s="47"/>
      <c r="B25" s="51"/>
      <c r="C25" s="17" t="s">
        <v>2</v>
      </c>
      <c r="D25" s="18">
        <f t="shared" ref="D25:I25" si="6">SUM(D21:D24)</f>
        <v>83809.024239999999</v>
      </c>
      <c r="E25" s="18">
        <f t="shared" si="6"/>
        <v>0</v>
      </c>
      <c r="F25" s="18">
        <f t="shared" si="6"/>
        <v>7984.7542399999993</v>
      </c>
      <c r="G25" s="18">
        <f t="shared" si="6"/>
        <v>2500</v>
      </c>
      <c r="H25" s="30">
        <f t="shared" si="6"/>
        <v>73324.17</v>
      </c>
      <c r="I25" s="18">
        <f t="shared" si="6"/>
        <v>0</v>
      </c>
    </row>
    <row r="26" spans="1:9" ht="18" customHeight="1">
      <c r="A26" s="49" t="s">
        <v>20</v>
      </c>
      <c r="B26" s="51"/>
      <c r="C26" s="7">
        <v>2022</v>
      </c>
      <c r="D26" s="24">
        <f>E26+F26+G26+H26+I26</f>
        <v>32582.17</v>
      </c>
      <c r="E26" s="25">
        <v>0</v>
      </c>
      <c r="F26" s="25">
        <v>0</v>
      </c>
      <c r="G26" s="25">
        <v>0</v>
      </c>
      <c r="H26" s="28">
        <f>33638.77-1056.6</f>
        <v>32582.17</v>
      </c>
      <c r="I26" s="25">
        <v>0</v>
      </c>
    </row>
    <row r="27" spans="1:9">
      <c r="A27" s="49"/>
      <c r="B27" s="51"/>
      <c r="C27" s="7">
        <v>2023</v>
      </c>
      <c r="D27" s="24">
        <f>E27+F27+G27+H27+I27</f>
        <v>14905.5</v>
      </c>
      <c r="E27" s="25">
        <v>0</v>
      </c>
      <c r="F27" s="25">
        <v>0</v>
      </c>
      <c r="G27" s="25">
        <v>0</v>
      </c>
      <c r="H27" s="28">
        <v>14905.5</v>
      </c>
      <c r="I27" s="25">
        <v>0</v>
      </c>
    </row>
    <row r="28" spans="1:9">
      <c r="A28" s="49"/>
      <c r="B28" s="51"/>
      <c r="C28" s="7">
        <v>2024</v>
      </c>
      <c r="D28" s="24">
        <f>E28+F28+G28+H28+I28</f>
        <v>0</v>
      </c>
      <c r="E28" s="25">
        <v>0</v>
      </c>
      <c r="F28" s="25">
        <v>0</v>
      </c>
      <c r="G28" s="25">
        <v>0</v>
      </c>
      <c r="H28" s="28">
        <v>0</v>
      </c>
      <c r="I28" s="25">
        <v>0</v>
      </c>
    </row>
    <row r="29" spans="1:9">
      <c r="A29" s="49"/>
      <c r="B29" s="51"/>
      <c r="C29" s="7">
        <v>2025</v>
      </c>
      <c r="D29" s="24">
        <f>E29+F29+G29+H29+I29</f>
        <v>0</v>
      </c>
      <c r="E29" s="25">
        <v>0</v>
      </c>
      <c r="F29" s="25">
        <v>0</v>
      </c>
      <c r="G29" s="25">
        <v>0</v>
      </c>
      <c r="H29" s="28">
        <v>0</v>
      </c>
      <c r="I29" s="25">
        <v>0</v>
      </c>
    </row>
    <row r="30" spans="1:9" ht="36.75" customHeight="1">
      <c r="A30" s="49"/>
      <c r="B30" s="51"/>
      <c r="C30" s="26" t="s">
        <v>2</v>
      </c>
      <c r="D30" s="27">
        <f t="shared" ref="D30:I30" si="7">D26+D27+D28+D29</f>
        <v>47487.67</v>
      </c>
      <c r="E30" s="27">
        <f t="shared" si="7"/>
        <v>0</v>
      </c>
      <c r="F30" s="27">
        <f t="shared" si="7"/>
        <v>0</v>
      </c>
      <c r="G30" s="27">
        <f t="shared" si="7"/>
        <v>0</v>
      </c>
      <c r="H30" s="31">
        <f t="shared" si="7"/>
        <v>47487.67</v>
      </c>
      <c r="I30" s="27">
        <f t="shared" si="7"/>
        <v>0</v>
      </c>
    </row>
    <row r="31" spans="1:9" ht="18" customHeight="1">
      <c r="A31" s="49" t="s">
        <v>31</v>
      </c>
      <c r="B31" s="51"/>
      <c r="C31" s="7">
        <v>2022</v>
      </c>
      <c r="D31" s="24">
        <f t="shared" ref="D31:D38" si="8">E31+F31+G31+H31+I31</f>
        <v>168.4</v>
      </c>
      <c r="E31" s="25">
        <v>0</v>
      </c>
      <c r="F31" s="25">
        <v>0</v>
      </c>
      <c r="G31" s="25">
        <v>0</v>
      </c>
      <c r="H31" s="28">
        <v>168.4</v>
      </c>
      <c r="I31" s="25">
        <v>0</v>
      </c>
    </row>
    <row r="32" spans="1:9">
      <c r="A32" s="49"/>
      <c r="B32" s="51"/>
      <c r="C32" s="7">
        <v>2023</v>
      </c>
      <c r="D32" s="24">
        <f t="shared" si="8"/>
        <v>16453.5</v>
      </c>
      <c r="E32" s="25">
        <v>0</v>
      </c>
      <c r="F32" s="25">
        <v>0</v>
      </c>
      <c r="G32" s="25">
        <v>0</v>
      </c>
      <c r="H32" s="28">
        <v>16453.5</v>
      </c>
      <c r="I32" s="25">
        <v>0</v>
      </c>
    </row>
    <row r="33" spans="1:9">
      <c r="A33" s="49"/>
      <c r="B33" s="51"/>
      <c r="C33" s="7">
        <v>2024</v>
      </c>
      <c r="D33" s="24">
        <f t="shared" si="8"/>
        <v>0</v>
      </c>
      <c r="E33" s="25">
        <v>0</v>
      </c>
      <c r="F33" s="25">
        <v>0</v>
      </c>
      <c r="G33" s="25">
        <v>0</v>
      </c>
      <c r="H33" s="28">
        <v>0</v>
      </c>
      <c r="I33" s="25">
        <v>0</v>
      </c>
    </row>
    <row r="34" spans="1:9">
      <c r="A34" s="49"/>
      <c r="B34" s="51"/>
      <c r="C34" s="7">
        <v>2025</v>
      </c>
      <c r="D34" s="24">
        <f>E34+F34+G34+H34+I34</f>
        <v>0</v>
      </c>
      <c r="E34" s="25">
        <v>0</v>
      </c>
      <c r="F34" s="25">
        <v>0</v>
      </c>
      <c r="G34" s="25">
        <v>0</v>
      </c>
      <c r="H34" s="28">
        <v>0</v>
      </c>
      <c r="I34" s="25">
        <v>0</v>
      </c>
    </row>
    <row r="35" spans="1:9" ht="33.75" customHeight="1">
      <c r="A35" s="49"/>
      <c r="B35" s="51"/>
      <c r="C35" s="26" t="s">
        <v>2</v>
      </c>
      <c r="D35" s="27">
        <f t="shared" ref="D35:I35" si="9">D31+D32+D33+D34</f>
        <v>16621.900000000001</v>
      </c>
      <c r="E35" s="27">
        <f t="shared" si="9"/>
        <v>0</v>
      </c>
      <c r="F35" s="27">
        <f t="shared" si="9"/>
        <v>0</v>
      </c>
      <c r="G35" s="27">
        <f t="shared" si="9"/>
        <v>0</v>
      </c>
      <c r="H35" s="31">
        <f t="shared" si="9"/>
        <v>16621.900000000001</v>
      </c>
      <c r="I35" s="27">
        <f t="shared" si="9"/>
        <v>0</v>
      </c>
    </row>
    <row r="36" spans="1:9" ht="18" customHeight="1">
      <c r="A36" s="49" t="s">
        <v>32</v>
      </c>
      <c r="B36" s="51"/>
      <c r="C36" s="7">
        <v>2022</v>
      </c>
      <c r="D36" s="24">
        <f t="shared" si="8"/>
        <v>8457.7999999999993</v>
      </c>
      <c r="E36" s="25">
        <v>0</v>
      </c>
      <c r="F36" s="25">
        <v>0</v>
      </c>
      <c r="G36" s="25">
        <v>0</v>
      </c>
      <c r="H36" s="28">
        <f>8421.3+36.5</f>
        <v>8457.7999999999993</v>
      </c>
      <c r="I36" s="25">
        <v>0</v>
      </c>
    </row>
    <row r="37" spans="1:9">
      <c r="A37" s="49"/>
      <c r="B37" s="51"/>
      <c r="C37" s="7">
        <v>2023</v>
      </c>
      <c r="D37" s="24">
        <f t="shared" si="8"/>
        <v>0</v>
      </c>
      <c r="E37" s="25">
        <v>0</v>
      </c>
      <c r="F37" s="25">
        <v>0</v>
      </c>
      <c r="G37" s="25">
        <v>0</v>
      </c>
      <c r="H37" s="28">
        <v>0</v>
      </c>
      <c r="I37" s="25">
        <v>0</v>
      </c>
    </row>
    <row r="38" spans="1:9">
      <c r="A38" s="49"/>
      <c r="B38" s="51"/>
      <c r="C38" s="7">
        <v>2024</v>
      </c>
      <c r="D38" s="24">
        <f t="shared" si="8"/>
        <v>0</v>
      </c>
      <c r="E38" s="25">
        <v>0</v>
      </c>
      <c r="F38" s="25">
        <v>0</v>
      </c>
      <c r="G38" s="25">
        <v>0</v>
      </c>
      <c r="H38" s="28">
        <v>0</v>
      </c>
      <c r="I38" s="25">
        <v>0</v>
      </c>
    </row>
    <row r="39" spans="1:9">
      <c r="A39" s="49"/>
      <c r="B39" s="51"/>
      <c r="C39" s="7">
        <v>2025</v>
      </c>
      <c r="D39" s="24">
        <f>E39+F39+G39+H39+I39</f>
        <v>0</v>
      </c>
      <c r="E39" s="25">
        <v>0</v>
      </c>
      <c r="F39" s="25">
        <v>0</v>
      </c>
      <c r="G39" s="25">
        <v>0</v>
      </c>
      <c r="H39" s="28">
        <v>0</v>
      </c>
      <c r="I39" s="25">
        <v>0</v>
      </c>
    </row>
    <row r="40" spans="1:9" ht="30.75" customHeight="1">
      <c r="A40" s="49"/>
      <c r="B40" s="51"/>
      <c r="C40" s="26" t="s">
        <v>2</v>
      </c>
      <c r="D40" s="27">
        <f t="shared" ref="D40:I40" si="10">D36+D37+D38+D39</f>
        <v>8457.7999999999993</v>
      </c>
      <c r="E40" s="27">
        <f t="shared" si="10"/>
        <v>0</v>
      </c>
      <c r="F40" s="27">
        <f t="shared" si="10"/>
        <v>0</v>
      </c>
      <c r="G40" s="27">
        <f t="shared" si="10"/>
        <v>0</v>
      </c>
      <c r="H40" s="31">
        <f t="shared" si="10"/>
        <v>8457.7999999999993</v>
      </c>
      <c r="I40" s="27">
        <f t="shared" si="10"/>
        <v>0</v>
      </c>
    </row>
    <row r="41" spans="1:9" ht="18" customHeight="1">
      <c r="A41" s="49" t="s">
        <v>37</v>
      </c>
      <c r="B41" s="51"/>
      <c r="C41" s="35">
        <v>2022</v>
      </c>
      <c r="D41" s="24">
        <f t="shared" ref="D41:D43" si="11">E41+F41+G41+H41+I41</f>
        <v>0</v>
      </c>
      <c r="E41" s="25">
        <v>0</v>
      </c>
      <c r="F41" s="25">
        <v>0</v>
      </c>
      <c r="G41" s="25">
        <v>0</v>
      </c>
      <c r="H41" s="28">
        <v>0</v>
      </c>
      <c r="I41" s="25">
        <v>0</v>
      </c>
    </row>
    <row r="42" spans="1:9">
      <c r="A42" s="49"/>
      <c r="B42" s="51"/>
      <c r="C42" s="35">
        <v>2023</v>
      </c>
      <c r="D42" s="24">
        <f t="shared" si="11"/>
        <v>2747.2</v>
      </c>
      <c r="E42" s="25">
        <v>0</v>
      </c>
      <c r="F42" s="25">
        <v>0</v>
      </c>
      <c r="G42" s="25">
        <v>2500</v>
      </c>
      <c r="H42" s="28">
        <v>247.2</v>
      </c>
      <c r="I42" s="25">
        <v>0</v>
      </c>
    </row>
    <row r="43" spans="1:9">
      <c r="A43" s="49"/>
      <c r="B43" s="51"/>
      <c r="C43" s="35">
        <v>2024</v>
      </c>
      <c r="D43" s="24">
        <f t="shared" si="11"/>
        <v>0</v>
      </c>
      <c r="E43" s="25">
        <v>0</v>
      </c>
      <c r="F43" s="25">
        <v>0</v>
      </c>
      <c r="G43" s="25">
        <v>0</v>
      </c>
      <c r="H43" s="28">
        <v>0</v>
      </c>
      <c r="I43" s="25">
        <v>0</v>
      </c>
    </row>
    <row r="44" spans="1:9">
      <c r="A44" s="49"/>
      <c r="B44" s="51"/>
      <c r="C44" s="35">
        <v>2025</v>
      </c>
      <c r="D44" s="24">
        <f>E44+F44+G44+H44+I44</f>
        <v>0</v>
      </c>
      <c r="E44" s="25">
        <v>0</v>
      </c>
      <c r="F44" s="25">
        <v>0</v>
      </c>
      <c r="G44" s="25">
        <v>0</v>
      </c>
      <c r="H44" s="28">
        <v>0</v>
      </c>
      <c r="I44" s="25">
        <v>0</v>
      </c>
    </row>
    <row r="45" spans="1:9" ht="26.25" customHeight="1">
      <c r="A45" s="49"/>
      <c r="B45" s="51"/>
      <c r="C45" s="26" t="s">
        <v>2</v>
      </c>
      <c r="D45" s="27">
        <f t="shared" ref="D45:I45" si="12">D41+D42+D43+D44</f>
        <v>2747.2</v>
      </c>
      <c r="E45" s="27">
        <f t="shared" si="12"/>
        <v>0</v>
      </c>
      <c r="F45" s="27">
        <f t="shared" si="12"/>
        <v>0</v>
      </c>
      <c r="G45" s="27">
        <f t="shared" si="12"/>
        <v>2500</v>
      </c>
      <c r="H45" s="31">
        <f t="shared" si="12"/>
        <v>247.2</v>
      </c>
      <c r="I45" s="27">
        <f t="shared" si="12"/>
        <v>0</v>
      </c>
    </row>
    <row r="46" spans="1:9" ht="19.5" customHeight="1">
      <c r="A46" s="49" t="s">
        <v>27</v>
      </c>
      <c r="B46" s="51"/>
      <c r="C46" s="7">
        <v>2022</v>
      </c>
      <c r="D46" s="24">
        <f>E46+F46+G46+H46+I46</f>
        <v>1131.4397399999998</v>
      </c>
      <c r="E46" s="25">
        <v>0</v>
      </c>
      <c r="F46" s="25">
        <f>1063539.74/1000+0.1</f>
        <v>1063.6397399999998</v>
      </c>
      <c r="G46" s="25">
        <v>0</v>
      </c>
      <c r="H46" s="28">
        <v>67.8</v>
      </c>
      <c r="I46" s="25">
        <v>0</v>
      </c>
    </row>
    <row r="47" spans="1:9" ht="21" customHeight="1">
      <c r="A47" s="49"/>
      <c r="B47" s="51"/>
      <c r="C47" s="7">
        <v>2023</v>
      </c>
      <c r="D47" s="24">
        <f>E47+F47+G47+H47+I47</f>
        <v>0</v>
      </c>
      <c r="E47" s="25">
        <v>0</v>
      </c>
      <c r="F47" s="25">
        <v>0</v>
      </c>
      <c r="G47" s="25">
        <v>0</v>
      </c>
      <c r="H47" s="28">
        <v>0</v>
      </c>
      <c r="I47" s="25">
        <v>0</v>
      </c>
    </row>
    <row r="48" spans="1:9" ht="21" customHeight="1">
      <c r="A48" s="49"/>
      <c r="B48" s="51"/>
      <c r="C48" s="7">
        <v>2024</v>
      </c>
      <c r="D48" s="24">
        <f>E48+F48+G48+H48+I48</f>
        <v>0</v>
      </c>
      <c r="E48" s="25">
        <v>0</v>
      </c>
      <c r="F48" s="25">
        <v>0</v>
      </c>
      <c r="G48" s="25">
        <v>0</v>
      </c>
      <c r="H48" s="28">
        <v>0</v>
      </c>
      <c r="I48" s="25">
        <v>0</v>
      </c>
    </row>
    <row r="49" spans="1:9" ht="21" customHeight="1">
      <c r="A49" s="49"/>
      <c r="B49" s="51"/>
      <c r="C49" s="7">
        <v>2025</v>
      </c>
      <c r="D49" s="24">
        <f>E49+F49+G49+H49+I49</f>
        <v>0</v>
      </c>
      <c r="E49" s="25">
        <v>0</v>
      </c>
      <c r="F49" s="25">
        <v>0</v>
      </c>
      <c r="G49" s="25">
        <v>0</v>
      </c>
      <c r="H49" s="28">
        <v>0</v>
      </c>
      <c r="I49" s="25">
        <v>0</v>
      </c>
    </row>
    <row r="50" spans="1:9" ht="33" customHeight="1">
      <c r="A50" s="49"/>
      <c r="B50" s="51"/>
      <c r="C50" s="26" t="s">
        <v>2</v>
      </c>
      <c r="D50" s="27">
        <f t="shared" ref="D50:I50" si="13">D46+D47+D48+D49</f>
        <v>1131.4397399999998</v>
      </c>
      <c r="E50" s="27">
        <f t="shared" si="13"/>
        <v>0</v>
      </c>
      <c r="F50" s="27">
        <f t="shared" si="13"/>
        <v>1063.6397399999998</v>
      </c>
      <c r="G50" s="27">
        <f t="shared" si="13"/>
        <v>0</v>
      </c>
      <c r="H50" s="31">
        <f t="shared" si="13"/>
        <v>67.8</v>
      </c>
      <c r="I50" s="27">
        <f t="shared" si="13"/>
        <v>0</v>
      </c>
    </row>
    <row r="51" spans="1:9" ht="31.5" customHeight="1">
      <c r="A51" s="49" t="s">
        <v>33</v>
      </c>
      <c r="B51" s="51"/>
      <c r="C51" s="7">
        <v>2022</v>
      </c>
      <c r="D51" s="24">
        <f>E51+F51+G51+H51+I51</f>
        <v>7363.0145000000002</v>
      </c>
      <c r="E51" s="25">
        <v>0</v>
      </c>
      <c r="F51" s="25">
        <f>6921214.5/1000</f>
        <v>6921.2145</v>
      </c>
      <c r="G51" s="25">
        <v>0</v>
      </c>
      <c r="H51" s="25">
        <v>441.8</v>
      </c>
      <c r="I51" s="25">
        <v>0</v>
      </c>
    </row>
    <row r="52" spans="1:9" ht="21.75" customHeight="1">
      <c r="A52" s="49"/>
      <c r="B52" s="51"/>
      <c r="C52" s="7">
        <v>2023</v>
      </c>
      <c r="D52" s="24">
        <f>E52+F52+G52+H52+I52</f>
        <v>0</v>
      </c>
      <c r="E52" s="25">
        <v>0</v>
      </c>
      <c r="F52" s="25">
        <v>0</v>
      </c>
      <c r="G52" s="25">
        <v>0</v>
      </c>
      <c r="H52" s="28">
        <v>0</v>
      </c>
      <c r="I52" s="25">
        <v>0</v>
      </c>
    </row>
    <row r="53" spans="1:9" ht="23.25" customHeight="1">
      <c r="A53" s="49"/>
      <c r="B53" s="51"/>
      <c r="C53" s="7">
        <v>2024</v>
      </c>
      <c r="D53" s="24">
        <f>E53+F53+G53+H53+I53</f>
        <v>0</v>
      </c>
      <c r="E53" s="25">
        <v>0</v>
      </c>
      <c r="F53" s="25">
        <v>0</v>
      </c>
      <c r="G53" s="25">
        <v>0</v>
      </c>
      <c r="H53" s="28">
        <v>0</v>
      </c>
      <c r="I53" s="25">
        <v>0</v>
      </c>
    </row>
    <row r="54" spans="1:9" ht="21.75" customHeight="1">
      <c r="A54" s="49"/>
      <c r="B54" s="51"/>
      <c r="C54" s="7">
        <v>2025</v>
      </c>
      <c r="D54" s="24">
        <f>E54+F54+G54+H54+I54</f>
        <v>0</v>
      </c>
      <c r="E54" s="25">
        <v>0</v>
      </c>
      <c r="F54" s="25">
        <v>0</v>
      </c>
      <c r="G54" s="25">
        <v>0</v>
      </c>
      <c r="H54" s="28">
        <v>0</v>
      </c>
      <c r="I54" s="25">
        <v>0</v>
      </c>
    </row>
    <row r="55" spans="1:9" ht="25.5" customHeight="1">
      <c r="A55" s="49"/>
      <c r="B55" s="52"/>
      <c r="C55" s="26" t="s">
        <v>2</v>
      </c>
      <c r="D55" s="27">
        <f t="shared" ref="D55:I55" si="14">D51+D52+D53+D54</f>
        <v>7363.0145000000002</v>
      </c>
      <c r="E55" s="27">
        <f t="shared" si="14"/>
        <v>0</v>
      </c>
      <c r="F55" s="27">
        <f t="shared" si="14"/>
        <v>6921.2145</v>
      </c>
      <c r="G55" s="27">
        <f t="shared" si="14"/>
        <v>0</v>
      </c>
      <c r="H55" s="31">
        <f t="shared" si="14"/>
        <v>441.8</v>
      </c>
      <c r="I55" s="27">
        <f t="shared" si="14"/>
        <v>0</v>
      </c>
    </row>
    <row r="56" spans="1:9" ht="28.5" customHeight="1">
      <c r="A56" s="19" t="s">
        <v>4</v>
      </c>
      <c r="B56" s="20"/>
      <c r="C56" s="21"/>
      <c r="D56" s="22"/>
      <c r="E56" s="22"/>
      <c r="F56" s="22"/>
      <c r="G56" s="22"/>
      <c r="H56" s="22"/>
      <c r="I56" s="23"/>
    </row>
    <row r="57" spans="1:9" ht="25.5" customHeight="1">
      <c r="A57" s="47" t="s">
        <v>5</v>
      </c>
      <c r="B57" s="48" t="s">
        <v>25</v>
      </c>
      <c r="C57" s="9">
        <v>2022</v>
      </c>
      <c r="D57" s="15">
        <f t="shared" ref="D57:I57" si="15">D63+D94+D105</f>
        <v>203151.10000000003</v>
      </c>
      <c r="E57" s="16">
        <f t="shared" si="15"/>
        <v>0</v>
      </c>
      <c r="F57" s="16">
        <f t="shared" si="15"/>
        <v>56769.3</v>
      </c>
      <c r="G57" s="16">
        <f t="shared" si="15"/>
        <v>0</v>
      </c>
      <c r="H57" s="16">
        <f t="shared" si="15"/>
        <v>146381.80000000002</v>
      </c>
      <c r="I57" s="16">
        <f t="shared" si="15"/>
        <v>0</v>
      </c>
    </row>
    <row r="58" spans="1:9" ht="24" customHeight="1">
      <c r="A58" s="47"/>
      <c r="B58" s="48"/>
      <c r="C58" s="9">
        <v>2023</v>
      </c>
      <c r="D58" s="15">
        <f t="shared" ref="D58:I60" si="16">D64+D95+D106</f>
        <v>133149.1</v>
      </c>
      <c r="E58" s="16">
        <f t="shared" si="16"/>
        <v>0</v>
      </c>
      <c r="F58" s="16">
        <f t="shared" si="16"/>
        <v>0</v>
      </c>
      <c r="G58" s="16">
        <f t="shared" si="16"/>
        <v>10977.6</v>
      </c>
      <c r="H58" s="29">
        <f t="shared" si="16"/>
        <v>122171.5</v>
      </c>
      <c r="I58" s="16">
        <f t="shared" si="16"/>
        <v>0</v>
      </c>
    </row>
    <row r="59" spans="1:9" ht="22.5" customHeight="1">
      <c r="A59" s="47"/>
      <c r="B59" s="48"/>
      <c r="C59" s="9">
        <v>2024</v>
      </c>
      <c r="D59" s="15">
        <f t="shared" si="16"/>
        <v>67526.2</v>
      </c>
      <c r="E59" s="16">
        <f t="shared" si="16"/>
        <v>0</v>
      </c>
      <c r="F59" s="16">
        <f t="shared" si="16"/>
        <v>0</v>
      </c>
      <c r="G59" s="16">
        <f t="shared" si="16"/>
        <v>0</v>
      </c>
      <c r="H59" s="29">
        <f t="shared" si="16"/>
        <v>67526.2</v>
      </c>
      <c r="I59" s="16">
        <f t="shared" si="16"/>
        <v>0</v>
      </c>
    </row>
    <row r="60" spans="1:9" ht="21.75" customHeight="1">
      <c r="A60" s="47"/>
      <c r="B60" s="48"/>
      <c r="C60" s="9">
        <v>2025</v>
      </c>
      <c r="D60" s="15">
        <f t="shared" si="16"/>
        <v>70770.7</v>
      </c>
      <c r="E60" s="15">
        <f t="shared" si="16"/>
        <v>0</v>
      </c>
      <c r="F60" s="15">
        <f t="shared" si="16"/>
        <v>0</v>
      </c>
      <c r="G60" s="15">
        <f t="shared" si="16"/>
        <v>0</v>
      </c>
      <c r="H60" s="32">
        <f t="shared" si="16"/>
        <v>70770.7</v>
      </c>
      <c r="I60" s="15">
        <f t="shared" si="16"/>
        <v>0</v>
      </c>
    </row>
    <row r="61" spans="1:9" ht="25.5" customHeight="1">
      <c r="A61" s="47"/>
      <c r="B61" s="48"/>
      <c r="C61" s="17" t="s">
        <v>2</v>
      </c>
      <c r="D61" s="15">
        <f t="shared" ref="D61:I61" si="17">D57+D58+D59+D60</f>
        <v>474597.10000000009</v>
      </c>
      <c r="E61" s="15">
        <f t="shared" si="17"/>
        <v>0</v>
      </c>
      <c r="F61" s="15">
        <f t="shared" si="17"/>
        <v>56769.3</v>
      </c>
      <c r="G61" s="15">
        <f t="shared" si="17"/>
        <v>10977.6</v>
      </c>
      <c r="H61" s="32">
        <f>H57+H58+H59+H60</f>
        <v>406850.20000000007</v>
      </c>
      <c r="I61" s="15">
        <f t="shared" si="17"/>
        <v>0</v>
      </c>
    </row>
    <row r="62" spans="1:9" ht="36" customHeight="1">
      <c r="A62" s="36" t="s">
        <v>26</v>
      </c>
      <c r="B62" s="37"/>
      <c r="C62" s="37"/>
      <c r="D62" s="37"/>
      <c r="E62" s="37"/>
      <c r="F62" s="37"/>
      <c r="G62" s="37"/>
      <c r="H62" s="37"/>
      <c r="I62" s="38"/>
    </row>
    <row r="63" spans="1:9" ht="18" customHeight="1">
      <c r="A63" s="43" t="s">
        <v>2</v>
      </c>
      <c r="B63" s="50" t="s">
        <v>25</v>
      </c>
      <c r="C63" s="9">
        <v>2022</v>
      </c>
      <c r="D63" s="15">
        <f>E63+F63+G63+H63+I63</f>
        <v>192707.90000000002</v>
      </c>
      <c r="E63" s="16">
        <f>E68+E73+E78+E83+E88</f>
        <v>0</v>
      </c>
      <c r="F63" s="16">
        <f t="shared" ref="F63:I63" si="18">F68+F73+F78+F83+F88</f>
        <v>56769.3</v>
      </c>
      <c r="G63" s="16">
        <f t="shared" si="18"/>
        <v>0</v>
      </c>
      <c r="H63" s="16">
        <f t="shared" si="18"/>
        <v>135938.6</v>
      </c>
      <c r="I63" s="16">
        <f t="shared" si="18"/>
        <v>0</v>
      </c>
    </row>
    <row r="64" spans="1:9">
      <c r="A64" s="43"/>
      <c r="B64" s="51"/>
      <c r="C64" s="9">
        <v>2023</v>
      </c>
      <c r="D64" s="15">
        <f>E64+F64+G64+H64+I64</f>
        <v>127787.3</v>
      </c>
      <c r="E64" s="16">
        <f t="shared" ref="E64:I66" si="19">E69+E74+E79+E84+E89</f>
        <v>0</v>
      </c>
      <c r="F64" s="16">
        <f t="shared" si="19"/>
        <v>0</v>
      </c>
      <c r="G64" s="16">
        <f t="shared" si="19"/>
        <v>10977.6</v>
      </c>
      <c r="H64" s="16">
        <f t="shared" si="19"/>
        <v>116809.7</v>
      </c>
      <c r="I64" s="16">
        <f t="shared" si="19"/>
        <v>0</v>
      </c>
    </row>
    <row r="65" spans="1:11">
      <c r="A65" s="43"/>
      <c r="B65" s="51"/>
      <c r="C65" s="9">
        <v>2024</v>
      </c>
      <c r="D65" s="15">
        <f>E65+F65+G65+H65+I65</f>
        <v>64773</v>
      </c>
      <c r="E65" s="16">
        <f t="shared" si="19"/>
        <v>0</v>
      </c>
      <c r="F65" s="16">
        <f t="shared" si="19"/>
        <v>0</v>
      </c>
      <c r="G65" s="16">
        <f t="shared" si="19"/>
        <v>0</v>
      </c>
      <c r="H65" s="16">
        <f t="shared" si="19"/>
        <v>64773</v>
      </c>
      <c r="I65" s="16">
        <f t="shared" si="19"/>
        <v>0</v>
      </c>
    </row>
    <row r="66" spans="1:11">
      <c r="A66" s="43"/>
      <c r="B66" s="51"/>
      <c r="C66" s="9">
        <v>2025</v>
      </c>
      <c r="D66" s="15">
        <f>E66+F66+G66+H66+I66</f>
        <v>68017.5</v>
      </c>
      <c r="E66" s="16">
        <f t="shared" si="19"/>
        <v>0</v>
      </c>
      <c r="F66" s="16">
        <f t="shared" si="19"/>
        <v>0</v>
      </c>
      <c r="G66" s="16">
        <f t="shared" si="19"/>
        <v>0</v>
      </c>
      <c r="H66" s="16">
        <f t="shared" si="19"/>
        <v>68017.5</v>
      </c>
      <c r="I66" s="16">
        <f t="shared" si="19"/>
        <v>0</v>
      </c>
    </row>
    <row r="67" spans="1:11">
      <c r="A67" s="43"/>
      <c r="B67" s="51"/>
      <c r="C67" s="17" t="s">
        <v>2</v>
      </c>
      <c r="D67" s="18">
        <f t="shared" ref="D67:I67" si="20">SUM(D63:D66)</f>
        <v>453285.7</v>
      </c>
      <c r="E67" s="18">
        <f t="shared" si="20"/>
        <v>0</v>
      </c>
      <c r="F67" s="18">
        <f t="shared" si="20"/>
        <v>56769.3</v>
      </c>
      <c r="G67" s="18">
        <f t="shared" si="20"/>
        <v>10977.6</v>
      </c>
      <c r="H67" s="30">
        <f t="shared" si="20"/>
        <v>385538.8</v>
      </c>
      <c r="I67" s="18">
        <f t="shared" si="20"/>
        <v>0</v>
      </c>
    </row>
    <row r="68" spans="1:11" ht="17.25" customHeight="1">
      <c r="A68" s="44" t="s">
        <v>36</v>
      </c>
      <c r="B68" s="51"/>
      <c r="C68" s="35">
        <v>2022</v>
      </c>
      <c r="D68" s="34">
        <f t="shared" ref="D68:D70" si="21">E68+F68+G68+H68+I68</f>
        <v>0</v>
      </c>
      <c r="E68" s="25">
        <v>0</v>
      </c>
      <c r="F68" s="25">
        <v>0</v>
      </c>
      <c r="G68" s="25">
        <v>0</v>
      </c>
      <c r="H68" s="28">
        <v>0</v>
      </c>
      <c r="I68" s="25">
        <v>0</v>
      </c>
      <c r="J68" s="33"/>
      <c r="K68" s="33"/>
    </row>
    <row r="69" spans="1:11" ht="17.25" customHeight="1">
      <c r="A69" s="45"/>
      <c r="B69" s="51"/>
      <c r="C69" s="35">
        <v>2023</v>
      </c>
      <c r="D69" s="24">
        <f t="shared" si="21"/>
        <v>10000</v>
      </c>
      <c r="E69" s="25">
        <v>0</v>
      </c>
      <c r="F69" s="25">
        <v>0</v>
      </c>
      <c r="G69" s="25">
        <v>10000</v>
      </c>
      <c r="H69" s="28">
        <v>0</v>
      </c>
      <c r="I69" s="25">
        <v>0</v>
      </c>
    </row>
    <row r="70" spans="1:11" ht="16.899999999999999" customHeight="1">
      <c r="A70" s="45"/>
      <c r="B70" s="51"/>
      <c r="C70" s="35">
        <v>2024</v>
      </c>
      <c r="D70" s="24">
        <f t="shared" si="21"/>
        <v>0</v>
      </c>
      <c r="E70" s="25">
        <v>0</v>
      </c>
      <c r="F70" s="25">
        <v>0</v>
      </c>
      <c r="G70" s="25">
        <v>0</v>
      </c>
      <c r="H70" s="28">
        <v>0</v>
      </c>
      <c r="I70" s="25">
        <v>0</v>
      </c>
    </row>
    <row r="71" spans="1:11" ht="16.899999999999999" customHeight="1">
      <c r="A71" s="45"/>
      <c r="B71" s="51"/>
      <c r="C71" s="35">
        <v>2025</v>
      </c>
      <c r="D71" s="34">
        <f>E71+F71+G71+H71+I71</f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33"/>
      <c r="K71" s="33"/>
    </row>
    <row r="72" spans="1:11" ht="19.5" customHeight="1">
      <c r="A72" s="46"/>
      <c r="B72" s="51"/>
      <c r="C72" s="26" t="s">
        <v>2</v>
      </c>
      <c r="D72" s="27">
        <f t="shared" ref="D72:I72" si="22">D68+D69+D70+D71</f>
        <v>10000</v>
      </c>
      <c r="E72" s="27">
        <f t="shared" si="22"/>
        <v>0</v>
      </c>
      <c r="F72" s="27">
        <f t="shared" si="22"/>
        <v>0</v>
      </c>
      <c r="G72" s="27">
        <f t="shared" si="22"/>
        <v>10000</v>
      </c>
      <c r="H72" s="31">
        <f t="shared" si="22"/>
        <v>0</v>
      </c>
      <c r="I72" s="27">
        <f t="shared" si="22"/>
        <v>0</v>
      </c>
    </row>
    <row r="73" spans="1:11" ht="21.75" customHeight="1">
      <c r="A73" s="44" t="s">
        <v>21</v>
      </c>
      <c r="B73" s="51"/>
      <c r="C73" s="7">
        <v>2022</v>
      </c>
      <c r="D73" s="34">
        <f t="shared" ref="D73:D90" si="23">E73+F73+G73+H73+I73</f>
        <v>54471.5</v>
      </c>
      <c r="E73" s="25">
        <v>0</v>
      </c>
      <c r="F73" s="25">
        <v>0</v>
      </c>
      <c r="G73" s="25">
        <v>0</v>
      </c>
      <c r="H73" s="28">
        <v>54471.5</v>
      </c>
      <c r="I73" s="25">
        <v>0</v>
      </c>
      <c r="J73" s="33"/>
      <c r="K73" s="33"/>
    </row>
    <row r="74" spans="1:11" ht="21.75" customHeight="1">
      <c r="A74" s="45"/>
      <c r="B74" s="51"/>
      <c r="C74" s="7">
        <v>2023</v>
      </c>
      <c r="D74" s="24">
        <f t="shared" si="23"/>
        <v>39154.699999999997</v>
      </c>
      <c r="E74" s="25">
        <v>0</v>
      </c>
      <c r="F74" s="25">
        <v>0</v>
      </c>
      <c r="G74" s="25">
        <v>0</v>
      </c>
      <c r="H74" s="28">
        <v>39154.699999999997</v>
      </c>
      <c r="I74" s="25">
        <v>0</v>
      </c>
    </row>
    <row r="75" spans="1:11" ht="16.899999999999999" customHeight="1">
      <c r="A75" s="45"/>
      <c r="B75" s="51"/>
      <c r="C75" s="7">
        <v>2024</v>
      </c>
      <c r="D75" s="24">
        <f t="shared" si="23"/>
        <v>65</v>
      </c>
      <c r="E75" s="25">
        <v>0</v>
      </c>
      <c r="F75" s="25">
        <v>0</v>
      </c>
      <c r="G75" s="25">
        <v>0</v>
      </c>
      <c r="H75" s="28">
        <v>65</v>
      </c>
      <c r="I75" s="25">
        <v>0</v>
      </c>
    </row>
    <row r="76" spans="1:11" ht="16.899999999999999" customHeight="1">
      <c r="A76" s="45"/>
      <c r="B76" s="51"/>
      <c r="C76" s="7">
        <v>2025</v>
      </c>
      <c r="D76" s="34">
        <f>E76+F76+G76+H76+I76</f>
        <v>65</v>
      </c>
      <c r="E76" s="28">
        <v>0</v>
      </c>
      <c r="F76" s="28">
        <v>0</v>
      </c>
      <c r="G76" s="28">
        <v>0</v>
      </c>
      <c r="H76" s="28">
        <v>65</v>
      </c>
      <c r="I76" s="28">
        <v>0</v>
      </c>
      <c r="J76" s="33"/>
      <c r="K76" s="33"/>
    </row>
    <row r="77" spans="1:11" ht="18.75" customHeight="1">
      <c r="A77" s="46"/>
      <c r="B77" s="51"/>
      <c r="C77" s="26" t="s">
        <v>2</v>
      </c>
      <c r="D77" s="27">
        <f t="shared" ref="D77:I77" si="24">D73+D74+D75+D76</f>
        <v>93756.2</v>
      </c>
      <c r="E77" s="27">
        <f t="shared" si="24"/>
        <v>0</v>
      </c>
      <c r="F77" s="27">
        <f t="shared" si="24"/>
        <v>0</v>
      </c>
      <c r="G77" s="27">
        <f t="shared" si="24"/>
        <v>0</v>
      </c>
      <c r="H77" s="31">
        <f t="shared" si="24"/>
        <v>93756.2</v>
      </c>
      <c r="I77" s="27">
        <f t="shared" si="24"/>
        <v>0</v>
      </c>
    </row>
    <row r="78" spans="1:11" ht="22.5" customHeight="1">
      <c r="A78" s="44" t="s">
        <v>22</v>
      </c>
      <c r="B78" s="51"/>
      <c r="C78" s="7">
        <v>2022</v>
      </c>
      <c r="D78" s="24">
        <f t="shared" si="23"/>
        <v>77194.100000000006</v>
      </c>
      <c r="E78" s="25">
        <v>0</v>
      </c>
      <c r="F78" s="25">
        <v>0</v>
      </c>
      <c r="G78" s="25">
        <v>0</v>
      </c>
      <c r="H78" s="28">
        <v>77194.100000000006</v>
      </c>
      <c r="I78" s="25">
        <v>0</v>
      </c>
    </row>
    <row r="79" spans="1:11" ht="18.75" customHeight="1">
      <c r="A79" s="45"/>
      <c r="B79" s="51"/>
      <c r="C79" s="7">
        <v>2023</v>
      </c>
      <c r="D79" s="24">
        <f t="shared" si="23"/>
        <v>77558.3</v>
      </c>
      <c r="E79" s="25">
        <v>0</v>
      </c>
      <c r="F79" s="25">
        <v>0</v>
      </c>
      <c r="G79" s="25">
        <v>0</v>
      </c>
      <c r="H79" s="28">
        <v>77558.3</v>
      </c>
      <c r="I79" s="25">
        <v>0</v>
      </c>
    </row>
    <row r="80" spans="1:11" ht="21.75" customHeight="1">
      <c r="A80" s="45"/>
      <c r="B80" s="51"/>
      <c r="C80" s="7">
        <v>2024</v>
      </c>
      <c r="D80" s="24">
        <f t="shared" si="23"/>
        <v>64708</v>
      </c>
      <c r="E80" s="25">
        <v>0</v>
      </c>
      <c r="F80" s="25">
        <v>0</v>
      </c>
      <c r="G80" s="25">
        <v>0</v>
      </c>
      <c r="H80" s="28">
        <v>64708</v>
      </c>
      <c r="I80" s="25">
        <v>0</v>
      </c>
    </row>
    <row r="81" spans="1:9" ht="19.5" customHeight="1">
      <c r="A81" s="45"/>
      <c r="B81" s="51"/>
      <c r="C81" s="7">
        <v>2025</v>
      </c>
      <c r="D81" s="24">
        <f>E81+F81+G81+H81+I81</f>
        <v>67952.5</v>
      </c>
      <c r="E81" s="25">
        <v>0</v>
      </c>
      <c r="F81" s="25">
        <v>0</v>
      </c>
      <c r="G81" s="25">
        <v>0</v>
      </c>
      <c r="H81" s="28">
        <v>67952.5</v>
      </c>
      <c r="I81" s="25">
        <v>0</v>
      </c>
    </row>
    <row r="82" spans="1:9" ht="21.75" customHeight="1">
      <c r="A82" s="46"/>
      <c r="B82" s="51"/>
      <c r="C82" s="26" t="s">
        <v>2</v>
      </c>
      <c r="D82" s="27">
        <f t="shared" ref="D82:I82" si="25">D78+D79+D80+D81</f>
        <v>287412.90000000002</v>
      </c>
      <c r="E82" s="27">
        <f t="shared" si="25"/>
        <v>0</v>
      </c>
      <c r="F82" s="27">
        <f t="shared" si="25"/>
        <v>0</v>
      </c>
      <c r="G82" s="27">
        <f t="shared" si="25"/>
        <v>0</v>
      </c>
      <c r="H82" s="31">
        <f t="shared" si="25"/>
        <v>287412.90000000002</v>
      </c>
      <c r="I82" s="27">
        <f t="shared" si="25"/>
        <v>0</v>
      </c>
    </row>
    <row r="83" spans="1:9" ht="24.6" customHeight="1">
      <c r="A83" s="44" t="s">
        <v>35</v>
      </c>
      <c r="B83" s="51"/>
      <c r="C83" s="11">
        <v>2022</v>
      </c>
      <c r="D83" s="24">
        <f t="shared" si="23"/>
        <v>0</v>
      </c>
      <c r="E83" s="25">
        <v>0</v>
      </c>
      <c r="F83" s="25">
        <v>0</v>
      </c>
      <c r="G83" s="25">
        <v>0</v>
      </c>
      <c r="H83" s="28">
        <v>0</v>
      </c>
      <c r="I83" s="25">
        <v>0</v>
      </c>
    </row>
    <row r="84" spans="1:9" ht="25.15" customHeight="1">
      <c r="A84" s="45"/>
      <c r="B84" s="51"/>
      <c r="C84" s="7">
        <v>2023</v>
      </c>
      <c r="D84" s="24">
        <f t="shared" si="23"/>
        <v>1074.3</v>
      </c>
      <c r="E84" s="25">
        <v>0</v>
      </c>
      <c r="F84" s="25">
        <v>0</v>
      </c>
      <c r="G84" s="25">
        <v>977.6</v>
      </c>
      <c r="H84" s="28">
        <v>96.7</v>
      </c>
      <c r="I84" s="25">
        <v>0</v>
      </c>
    </row>
    <row r="85" spans="1:9">
      <c r="A85" s="45"/>
      <c r="B85" s="51"/>
      <c r="C85" s="7">
        <v>2024</v>
      </c>
      <c r="D85" s="24">
        <f t="shared" si="23"/>
        <v>0</v>
      </c>
      <c r="E85" s="25">
        <v>0</v>
      </c>
      <c r="F85" s="25">
        <v>0</v>
      </c>
      <c r="G85" s="25">
        <v>0</v>
      </c>
      <c r="H85" s="28">
        <v>0</v>
      </c>
      <c r="I85" s="25">
        <v>0</v>
      </c>
    </row>
    <row r="86" spans="1:9">
      <c r="A86" s="45"/>
      <c r="B86" s="51"/>
      <c r="C86" s="7">
        <v>2025</v>
      </c>
      <c r="D86" s="24">
        <f>E86+F86+G86+H86+I86</f>
        <v>0</v>
      </c>
      <c r="E86" s="25">
        <v>0</v>
      </c>
      <c r="F86" s="25">
        <v>0</v>
      </c>
      <c r="G86" s="25">
        <v>0</v>
      </c>
      <c r="H86" s="28">
        <v>0</v>
      </c>
      <c r="I86" s="25">
        <v>0</v>
      </c>
    </row>
    <row r="87" spans="1:9" ht="22.15" customHeight="1">
      <c r="A87" s="46"/>
      <c r="B87" s="51"/>
      <c r="C87" s="26" t="s">
        <v>2</v>
      </c>
      <c r="D87" s="27">
        <f t="shared" ref="D87:I87" si="26">D83+D84+D85+D86</f>
        <v>1074.3</v>
      </c>
      <c r="E87" s="27">
        <f t="shared" si="26"/>
        <v>0</v>
      </c>
      <c r="F87" s="27">
        <f t="shared" si="26"/>
        <v>0</v>
      </c>
      <c r="G87" s="27">
        <f t="shared" si="26"/>
        <v>977.6</v>
      </c>
      <c r="H87" s="31">
        <f t="shared" si="26"/>
        <v>96.7</v>
      </c>
      <c r="I87" s="27">
        <f t="shared" si="26"/>
        <v>0</v>
      </c>
    </row>
    <row r="88" spans="1:9">
      <c r="A88" s="44" t="s">
        <v>23</v>
      </c>
      <c r="B88" s="51"/>
      <c r="C88" s="7">
        <v>2022</v>
      </c>
      <c r="D88" s="24">
        <f t="shared" si="23"/>
        <v>61042.3</v>
      </c>
      <c r="E88" s="25">
        <v>0</v>
      </c>
      <c r="F88" s="25">
        <v>56769.3</v>
      </c>
      <c r="G88" s="25">
        <v>0</v>
      </c>
      <c r="H88" s="28">
        <v>4273</v>
      </c>
      <c r="I88" s="25">
        <v>0</v>
      </c>
    </row>
    <row r="89" spans="1:9">
      <c r="A89" s="45"/>
      <c r="B89" s="51"/>
      <c r="C89" s="7">
        <v>2023</v>
      </c>
      <c r="D89" s="25">
        <f t="shared" si="23"/>
        <v>0</v>
      </c>
      <c r="E89" s="25">
        <v>0</v>
      </c>
      <c r="F89" s="25">
        <v>0</v>
      </c>
      <c r="G89" s="25">
        <v>0</v>
      </c>
      <c r="H89" s="28">
        <v>0</v>
      </c>
      <c r="I89" s="25">
        <v>0</v>
      </c>
    </row>
    <row r="90" spans="1:9">
      <c r="A90" s="45"/>
      <c r="B90" s="51"/>
      <c r="C90" s="7">
        <v>2024</v>
      </c>
      <c r="D90" s="25">
        <f t="shared" si="23"/>
        <v>0</v>
      </c>
      <c r="E90" s="25">
        <v>0</v>
      </c>
      <c r="F90" s="25">
        <v>0</v>
      </c>
      <c r="G90" s="25">
        <v>0</v>
      </c>
      <c r="H90" s="28">
        <v>0</v>
      </c>
      <c r="I90" s="25">
        <v>0</v>
      </c>
    </row>
    <row r="91" spans="1:9">
      <c r="A91" s="45"/>
      <c r="B91" s="51"/>
      <c r="C91" s="7">
        <v>2025</v>
      </c>
      <c r="D91" s="25">
        <f>E91+F91+G91+H91+I91</f>
        <v>0</v>
      </c>
      <c r="E91" s="25">
        <v>0</v>
      </c>
      <c r="F91" s="25">
        <v>0</v>
      </c>
      <c r="G91" s="25">
        <v>0</v>
      </c>
      <c r="H91" s="28">
        <v>0</v>
      </c>
      <c r="I91" s="25">
        <v>0</v>
      </c>
    </row>
    <row r="92" spans="1:9" ht="45" customHeight="1">
      <c r="A92" s="46"/>
      <c r="B92" s="52"/>
      <c r="C92" s="26" t="s">
        <v>2</v>
      </c>
      <c r="D92" s="27">
        <f t="shared" ref="D92:I92" si="27">D88+D89+D90+D91</f>
        <v>61042.3</v>
      </c>
      <c r="E92" s="27">
        <f t="shared" si="27"/>
        <v>0</v>
      </c>
      <c r="F92" s="27">
        <f t="shared" si="27"/>
        <v>56769.3</v>
      </c>
      <c r="G92" s="27">
        <f t="shared" si="27"/>
        <v>0</v>
      </c>
      <c r="H92" s="31">
        <f t="shared" si="27"/>
        <v>4273</v>
      </c>
      <c r="I92" s="27">
        <f t="shared" si="27"/>
        <v>0</v>
      </c>
    </row>
    <row r="93" spans="1:9" ht="39" customHeight="1">
      <c r="A93" s="36" t="s">
        <v>28</v>
      </c>
      <c r="B93" s="37"/>
      <c r="C93" s="37"/>
      <c r="D93" s="37"/>
      <c r="E93" s="37"/>
      <c r="F93" s="37"/>
      <c r="G93" s="37"/>
      <c r="H93" s="37"/>
      <c r="I93" s="38"/>
    </row>
    <row r="94" spans="1:9" ht="24.75" customHeight="1">
      <c r="A94" s="43" t="s">
        <v>2</v>
      </c>
      <c r="B94" s="39" t="s">
        <v>17</v>
      </c>
      <c r="C94" s="9">
        <v>2022</v>
      </c>
      <c r="D94" s="15">
        <f t="shared" ref="D94:I97" si="28">D99</f>
        <v>2495.1</v>
      </c>
      <c r="E94" s="16">
        <f t="shared" si="28"/>
        <v>0</v>
      </c>
      <c r="F94" s="16">
        <f t="shared" si="28"/>
        <v>0</v>
      </c>
      <c r="G94" s="16">
        <f t="shared" si="28"/>
        <v>0</v>
      </c>
      <c r="H94" s="29">
        <f t="shared" si="28"/>
        <v>2495.1</v>
      </c>
      <c r="I94" s="16">
        <f t="shared" si="28"/>
        <v>0</v>
      </c>
    </row>
    <row r="95" spans="1:9" ht="25.5" customHeight="1">
      <c r="A95" s="43"/>
      <c r="B95" s="40"/>
      <c r="C95" s="9">
        <v>2023</v>
      </c>
      <c r="D95" s="15">
        <f t="shared" si="28"/>
        <v>2647.3</v>
      </c>
      <c r="E95" s="16">
        <f t="shared" si="28"/>
        <v>0</v>
      </c>
      <c r="F95" s="16">
        <f t="shared" si="28"/>
        <v>0</v>
      </c>
      <c r="G95" s="16">
        <f t="shared" si="28"/>
        <v>0</v>
      </c>
      <c r="H95" s="29">
        <f t="shared" si="28"/>
        <v>2647.3</v>
      </c>
      <c r="I95" s="29">
        <f t="shared" si="28"/>
        <v>0</v>
      </c>
    </row>
    <row r="96" spans="1:9" ht="27" customHeight="1">
      <c r="A96" s="43"/>
      <c r="B96" s="40"/>
      <c r="C96" s="9">
        <v>2024</v>
      </c>
      <c r="D96" s="15">
        <f t="shared" si="28"/>
        <v>2753.2</v>
      </c>
      <c r="E96" s="16">
        <f t="shared" si="28"/>
        <v>0</v>
      </c>
      <c r="F96" s="16">
        <f t="shared" si="28"/>
        <v>0</v>
      </c>
      <c r="G96" s="16">
        <f t="shared" si="28"/>
        <v>0</v>
      </c>
      <c r="H96" s="29">
        <f t="shared" si="28"/>
        <v>2753.2</v>
      </c>
      <c r="I96" s="29">
        <f t="shared" si="28"/>
        <v>0</v>
      </c>
    </row>
    <row r="97" spans="1:9" ht="27" customHeight="1">
      <c r="A97" s="43"/>
      <c r="B97" s="40"/>
      <c r="C97" s="9">
        <v>2025</v>
      </c>
      <c r="D97" s="15">
        <f t="shared" si="28"/>
        <v>2753.2</v>
      </c>
      <c r="E97" s="16">
        <f t="shared" si="28"/>
        <v>0</v>
      </c>
      <c r="F97" s="16">
        <f t="shared" si="28"/>
        <v>0</v>
      </c>
      <c r="G97" s="16">
        <f t="shared" si="28"/>
        <v>0</v>
      </c>
      <c r="H97" s="29">
        <f t="shared" si="28"/>
        <v>2753.2</v>
      </c>
      <c r="I97" s="29">
        <f t="shared" si="28"/>
        <v>0</v>
      </c>
    </row>
    <row r="98" spans="1:9">
      <c r="A98" s="43"/>
      <c r="B98" s="40"/>
      <c r="C98" s="17" t="s">
        <v>2</v>
      </c>
      <c r="D98" s="18">
        <f t="shared" ref="D98:I98" si="29">SUM(D94:D97)</f>
        <v>10648.8</v>
      </c>
      <c r="E98" s="18">
        <f t="shared" si="29"/>
        <v>0</v>
      </c>
      <c r="F98" s="18">
        <f t="shared" si="29"/>
        <v>0</v>
      </c>
      <c r="G98" s="18">
        <f t="shared" si="29"/>
        <v>0</v>
      </c>
      <c r="H98" s="30">
        <f t="shared" si="29"/>
        <v>10648.8</v>
      </c>
      <c r="I98" s="30">
        <f t="shared" si="29"/>
        <v>0</v>
      </c>
    </row>
    <row r="99" spans="1:9">
      <c r="A99" s="44" t="s">
        <v>24</v>
      </c>
      <c r="B99" s="40"/>
      <c r="C99" s="7">
        <v>2022</v>
      </c>
      <c r="D99" s="24">
        <f>E99+F99+G99+H99+I99</f>
        <v>2495.1</v>
      </c>
      <c r="E99" s="25">
        <v>0</v>
      </c>
      <c r="F99" s="25">
        <v>0</v>
      </c>
      <c r="G99" s="25">
        <v>0</v>
      </c>
      <c r="H99" s="28">
        <v>2495.1</v>
      </c>
      <c r="I99" s="28">
        <v>0</v>
      </c>
    </row>
    <row r="100" spans="1:9">
      <c r="A100" s="45"/>
      <c r="B100" s="40"/>
      <c r="C100" s="7">
        <v>2023</v>
      </c>
      <c r="D100" s="24">
        <f>E100+F100+G100+H100+I100</f>
        <v>2647.3</v>
      </c>
      <c r="E100" s="25">
        <v>0</v>
      </c>
      <c r="F100" s="25">
        <v>0</v>
      </c>
      <c r="G100" s="25">
        <v>0</v>
      </c>
      <c r="H100" s="28">
        <v>2647.3</v>
      </c>
      <c r="I100" s="28">
        <v>0</v>
      </c>
    </row>
    <row r="101" spans="1:9">
      <c r="A101" s="45"/>
      <c r="B101" s="40"/>
      <c r="C101" s="7">
        <v>2024</v>
      </c>
      <c r="D101" s="24">
        <f>E101+F101+G101+H101+I101</f>
        <v>2753.2</v>
      </c>
      <c r="E101" s="25">
        <v>0</v>
      </c>
      <c r="F101" s="25">
        <v>0</v>
      </c>
      <c r="G101" s="25">
        <v>0</v>
      </c>
      <c r="H101" s="28">
        <v>2753.2</v>
      </c>
      <c r="I101" s="28">
        <v>0</v>
      </c>
    </row>
    <row r="102" spans="1:9">
      <c r="A102" s="45"/>
      <c r="B102" s="40"/>
      <c r="C102" s="7">
        <v>2025</v>
      </c>
      <c r="D102" s="24">
        <f>E102+F102+G102+H102+I102</f>
        <v>2753.2</v>
      </c>
      <c r="E102" s="25">
        <v>0</v>
      </c>
      <c r="F102" s="25">
        <v>0</v>
      </c>
      <c r="G102" s="25">
        <v>0</v>
      </c>
      <c r="H102" s="28">
        <v>2753.2</v>
      </c>
      <c r="I102" s="28">
        <v>0</v>
      </c>
    </row>
    <row r="103" spans="1:9" ht="31.5" customHeight="1">
      <c r="A103" s="46"/>
      <c r="B103" s="41"/>
      <c r="C103" s="26" t="s">
        <v>2</v>
      </c>
      <c r="D103" s="27">
        <f t="shared" ref="D103:I103" si="30">D99+D100+D101+D102</f>
        <v>10648.8</v>
      </c>
      <c r="E103" s="27">
        <f t="shared" si="30"/>
        <v>0</v>
      </c>
      <c r="F103" s="27">
        <f t="shared" si="30"/>
        <v>0</v>
      </c>
      <c r="G103" s="27">
        <f t="shared" si="30"/>
        <v>0</v>
      </c>
      <c r="H103" s="31">
        <f t="shared" si="30"/>
        <v>10648.8</v>
      </c>
      <c r="I103" s="31">
        <f t="shared" si="30"/>
        <v>0</v>
      </c>
    </row>
    <row r="104" spans="1:9" ht="61.5" customHeight="1">
      <c r="A104" s="36" t="s">
        <v>29</v>
      </c>
      <c r="B104" s="37"/>
      <c r="C104" s="37"/>
      <c r="D104" s="37"/>
      <c r="E104" s="37"/>
      <c r="F104" s="37"/>
      <c r="G104" s="37"/>
      <c r="H104" s="37"/>
      <c r="I104" s="38"/>
    </row>
    <row r="105" spans="1:9" ht="22.5" customHeight="1">
      <c r="A105" s="43" t="s">
        <v>2</v>
      </c>
      <c r="B105" s="39" t="s">
        <v>17</v>
      </c>
      <c r="C105" s="9">
        <v>2022</v>
      </c>
      <c r="D105" s="15">
        <f t="shared" ref="D105:I108" si="31">D110+D115</f>
        <v>7948.1</v>
      </c>
      <c r="E105" s="16">
        <f t="shared" si="31"/>
        <v>0</v>
      </c>
      <c r="F105" s="16">
        <f t="shared" si="31"/>
        <v>0</v>
      </c>
      <c r="G105" s="16">
        <f t="shared" si="31"/>
        <v>0</v>
      </c>
      <c r="H105" s="29">
        <f t="shared" si="31"/>
        <v>7948.1</v>
      </c>
      <c r="I105" s="16">
        <f t="shared" si="31"/>
        <v>0</v>
      </c>
    </row>
    <row r="106" spans="1:9" ht="25.5" customHeight="1">
      <c r="A106" s="43"/>
      <c r="B106" s="40"/>
      <c r="C106" s="9">
        <v>2023</v>
      </c>
      <c r="D106" s="15">
        <f t="shared" si="31"/>
        <v>2714.5</v>
      </c>
      <c r="E106" s="16">
        <f t="shared" si="31"/>
        <v>0</v>
      </c>
      <c r="F106" s="16">
        <f t="shared" si="31"/>
        <v>0</v>
      </c>
      <c r="G106" s="16">
        <f t="shared" si="31"/>
        <v>0</v>
      </c>
      <c r="H106" s="29">
        <f t="shared" si="31"/>
        <v>2714.5</v>
      </c>
      <c r="I106" s="16">
        <f t="shared" si="31"/>
        <v>0</v>
      </c>
    </row>
    <row r="107" spans="1:9" ht="24" customHeight="1">
      <c r="A107" s="43"/>
      <c r="B107" s="40"/>
      <c r="C107" s="9">
        <v>2024</v>
      </c>
      <c r="D107" s="15">
        <f t="shared" si="31"/>
        <v>0</v>
      </c>
      <c r="E107" s="16">
        <f t="shared" si="31"/>
        <v>0</v>
      </c>
      <c r="F107" s="16">
        <f t="shared" si="31"/>
        <v>0</v>
      </c>
      <c r="G107" s="16">
        <f t="shared" si="31"/>
        <v>0</v>
      </c>
      <c r="H107" s="29">
        <f t="shared" si="31"/>
        <v>0</v>
      </c>
      <c r="I107" s="16">
        <f t="shared" si="31"/>
        <v>0</v>
      </c>
    </row>
    <row r="108" spans="1:9" ht="21.75" customHeight="1">
      <c r="A108" s="43"/>
      <c r="B108" s="40"/>
      <c r="C108" s="9">
        <v>2025</v>
      </c>
      <c r="D108" s="15">
        <f t="shared" si="31"/>
        <v>0</v>
      </c>
      <c r="E108" s="16">
        <f t="shared" si="31"/>
        <v>0</v>
      </c>
      <c r="F108" s="16">
        <f t="shared" si="31"/>
        <v>0</v>
      </c>
      <c r="G108" s="16">
        <f t="shared" si="31"/>
        <v>0</v>
      </c>
      <c r="H108" s="29">
        <f t="shared" si="31"/>
        <v>0</v>
      </c>
      <c r="I108" s="16">
        <f t="shared" si="31"/>
        <v>0</v>
      </c>
    </row>
    <row r="109" spans="1:9" ht="24" customHeight="1">
      <c r="A109" s="43"/>
      <c r="B109" s="40"/>
      <c r="C109" s="17" t="s">
        <v>2</v>
      </c>
      <c r="D109" s="18">
        <f t="shared" ref="D109:I109" si="32">SUM(D105:D108)</f>
        <v>10662.6</v>
      </c>
      <c r="E109" s="18">
        <f t="shared" si="32"/>
        <v>0</v>
      </c>
      <c r="F109" s="18">
        <f t="shared" si="32"/>
        <v>0</v>
      </c>
      <c r="G109" s="18">
        <f t="shared" si="32"/>
        <v>0</v>
      </c>
      <c r="H109" s="30">
        <f t="shared" si="32"/>
        <v>10662.6</v>
      </c>
      <c r="I109" s="18">
        <f t="shared" si="32"/>
        <v>0</v>
      </c>
    </row>
    <row r="110" spans="1:9">
      <c r="A110" s="44" t="s">
        <v>30</v>
      </c>
      <c r="B110" s="40"/>
      <c r="C110" s="7">
        <v>2022</v>
      </c>
      <c r="D110" s="24">
        <f t="shared" ref="D110:D117" si="33">E110+F110+G110+H110+I110</f>
        <v>484.5</v>
      </c>
      <c r="E110" s="25">
        <v>0</v>
      </c>
      <c r="F110" s="25">
        <v>0</v>
      </c>
      <c r="G110" s="25">
        <v>0</v>
      </c>
      <c r="H110" s="28">
        <v>484.5</v>
      </c>
      <c r="I110" s="25">
        <v>0</v>
      </c>
    </row>
    <row r="111" spans="1:9">
      <c r="A111" s="45"/>
      <c r="B111" s="40"/>
      <c r="C111" s="7">
        <v>2023</v>
      </c>
      <c r="D111" s="24">
        <f t="shared" si="33"/>
        <v>0</v>
      </c>
      <c r="E111" s="25">
        <v>0</v>
      </c>
      <c r="F111" s="25">
        <v>0</v>
      </c>
      <c r="G111" s="25">
        <v>0</v>
      </c>
      <c r="H111" s="28">
        <v>0</v>
      </c>
      <c r="I111" s="25">
        <v>0</v>
      </c>
    </row>
    <row r="112" spans="1:9">
      <c r="A112" s="45"/>
      <c r="B112" s="40"/>
      <c r="C112" s="7">
        <v>2024</v>
      </c>
      <c r="D112" s="24">
        <f t="shared" si="33"/>
        <v>0</v>
      </c>
      <c r="E112" s="25">
        <v>0</v>
      </c>
      <c r="F112" s="25">
        <v>0</v>
      </c>
      <c r="G112" s="25">
        <v>0</v>
      </c>
      <c r="H112" s="28">
        <v>0</v>
      </c>
      <c r="I112" s="25">
        <v>0</v>
      </c>
    </row>
    <row r="113" spans="1:11">
      <c r="A113" s="45"/>
      <c r="B113" s="40"/>
      <c r="C113" s="7">
        <v>2025</v>
      </c>
      <c r="D113" s="24">
        <f>E113+F113+G113+H113+I113</f>
        <v>0</v>
      </c>
      <c r="E113" s="25">
        <v>0</v>
      </c>
      <c r="F113" s="25">
        <v>0</v>
      </c>
      <c r="G113" s="25">
        <v>0</v>
      </c>
      <c r="H113" s="28">
        <v>0</v>
      </c>
      <c r="I113" s="25">
        <v>0</v>
      </c>
    </row>
    <row r="114" spans="1:11" ht="24.75" customHeight="1">
      <c r="A114" s="46"/>
      <c r="B114" s="40"/>
      <c r="C114" s="26" t="s">
        <v>2</v>
      </c>
      <c r="D114" s="27">
        <f t="shared" ref="D114:I114" si="34">D110+D111+D112+D113</f>
        <v>484.5</v>
      </c>
      <c r="E114" s="27">
        <f t="shared" si="34"/>
        <v>0</v>
      </c>
      <c r="F114" s="27">
        <f t="shared" si="34"/>
        <v>0</v>
      </c>
      <c r="G114" s="27">
        <f t="shared" si="34"/>
        <v>0</v>
      </c>
      <c r="H114" s="31">
        <f t="shared" si="34"/>
        <v>484.5</v>
      </c>
      <c r="I114" s="27">
        <f t="shared" si="34"/>
        <v>0</v>
      </c>
    </row>
    <row r="115" spans="1:11">
      <c r="A115" s="44" t="s">
        <v>32</v>
      </c>
      <c r="B115" s="40"/>
      <c r="C115" s="7">
        <v>2022</v>
      </c>
      <c r="D115" s="34">
        <f t="shared" si="33"/>
        <v>7463.6</v>
      </c>
      <c r="E115" s="25">
        <v>0</v>
      </c>
      <c r="F115" s="25">
        <v>0</v>
      </c>
      <c r="G115" s="25">
        <v>0</v>
      </c>
      <c r="H115" s="28">
        <v>7463.6</v>
      </c>
      <c r="I115" s="25">
        <v>0</v>
      </c>
      <c r="J115" s="33"/>
      <c r="K115" s="33"/>
    </row>
    <row r="116" spans="1:11">
      <c r="A116" s="45"/>
      <c r="B116" s="40"/>
      <c r="C116" s="7">
        <v>2023</v>
      </c>
      <c r="D116" s="24">
        <f t="shared" si="33"/>
        <v>2714.5</v>
      </c>
      <c r="E116" s="25">
        <v>0</v>
      </c>
      <c r="F116" s="25">
        <v>0</v>
      </c>
      <c r="G116" s="25">
        <v>0</v>
      </c>
      <c r="H116" s="28">
        <v>2714.5</v>
      </c>
      <c r="I116" s="25">
        <v>0</v>
      </c>
    </row>
    <row r="117" spans="1:11">
      <c r="A117" s="45"/>
      <c r="B117" s="40"/>
      <c r="C117" s="7">
        <v>2024</v>
      </c>
      <c r="D117" s="24">
        <f t="shared" si="33"/>
        <v>0</v>
      </c>
      <c r="E117" s="25">
        <v>0</v>
      </c>
      <c r="F117" s="25">
        <v>0</v>
      </c>
      <c r="G117" s="25">
        <v>0</v>
      </c>
      <c r="H117" s="28">
        <v>0</v>
      </c>
      <c r="I117" s="25">
        <v>0</v>
      </c>
    </row>
    <row r="118" spans="1:11">
      <c r="A118" s="45"/>
      <c r="B118" s="40"/>
      <c r="C118" s="7">
        <v>2025</v>
      </c>
      <c r="D118" s="24">
        <f>E118+F118+G118+H118+I118</f>
        <v>0</v>
      </c>
      <c r="E118" s="25">
        <v>0</v>
      </c>
      <c r="F118" s="25">
        <v>0</v>
      </c>
      <c r="G118" s="25">
        <v>0</v>
      </c>
      <c r="H118" s="28">
        <v>0</v>
      </c>
      <c r="I118" s="25">
        <v>0</v>
      </c>
    </row>
    <row r="119" spans="1:11">
      <c r="A119" s="46"/>
      <c r="B119" s="41"/>
      <c r="C119" s="26" t="s">
        <v>2</v>
      </c>
      <c r="D119" s="27">
        <f t="shared" ref="D119:I119" si="35">D115+D116+D117+D118</f>
        <v>10178.1</v>
      </c>
      <c r="E119" s="27">
        <f t="shared" si="35"/>
        <v>0</v>
      </c>
      <c r="F119" s="27">
        <f t="shared" si="35"/>
        <v>0</v>
      </c>
      <c r="G119" s="27">
        <f t="shared" si="35"/>
        <v>0</v>
      </c>
      <c r="H119" s="31">
        <f t="shared" si="35"/>
        <v>10178.1</v>
      </c>
      <c r="I119" s="27">
        <f t="shared" si="35"/>
        <v>0</v>
      </c>
    </row>
  </sheetData>
  <mergeCells count="35">
    <mergeCell ref="A115:A119"/>
    <mergeCell ref="B105:B119"/>
    <mergeCell ref="A104:I104"/>
    <mergeCell ref="A105:A109"/>
    <mergeCell ref="A110:A114"/>
    <mergeCell ref="B63:B92"/>
    <mergeCell ref="A46:A50"/>
    <mergeCell ref="A63:A67"/>
    <mergeCell ref="A7:A8"/>
    <mergeCell ref="B7:B8"/>
    <mergeCell ref="A36:A40"/>
    <mergeCell ref="A51:A55"/>
    <mergeCell ref="A62:I62"/>
    <mergeCell ref="C7:C8"/>
    <mergeCell ref="D7:I7"/>
    <mergeCell ref="A10:A14"/>
    <mergeCell ref="B10:B14"/>
    <mergeCell ref="A31:A35"/>
    <mergeCell ref="B16:B55"/>
    <mergeCell ref="A93:I93"/>
    <mergeCell ref="B94:B103"/>
    <mergeCell ref="A5:I5"/>
    <mergeCell ref="A94:A98"/>
    <mergeCell ref="A99:A103"/>
    <mergeCell ref="A78:A82"/>
    <mergeCell ref="A83:A87"/>
    <mergeCell ref="A88:A92"/>
    <mergeCell ref="A57:A61"/>
    <mergeCell ref="B57:B61"/>
    <mergeCell ref="A68:A72"/>
    <mergeCell ref="A41:A45"/>
    <mergeCell ref="A73:A77"/>
    <mergeCell ref="A16:A20"/>
    <mergeCell ref="A21:A25"/>
    <mergeCell ref="A26:A30"/>
  </mergeCells>
  <phoneticPr fontId="4" type="noConversion"/>
  <hyperlinks>
    <hyperlink ref="I3" location="sub_1000" display="sub_1000"/>
  </hyperlinks>
  <pageMargins left="0.39370078740157483" right="0.39370078740157483" top="0.59055118110236227" bottom="0.39370078740157483" header="0.51181102362204722" footer="0.51181102362204722"/>
  <pageSetup paperSize="9" scale="79" fitToHeight="0" orientation="landscape" r:id="rId1"/>
  <headerFooter alignWithMargins="0"/>
  <rowBreaks count="2" manualBreakCount="2">
    <brk id="25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Прил.2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2023-08-23T08:20:44Z</cp:lastPrinted>
  <dcterms:created xsi:type="dcterms:W3CDTF">2013-05-31T09:08:35Z</dcterms:created>
  <dcterms:modified xsi:type="dcterms:W3CDTF">2023-08-23T08:25:47Z</dcterms:modified>
</cp:coreProperties>
</file>