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tabRatio="793"/>
  </bookViews>
  <sheets>
    <sheet name="Приложение 3 " sheetId="15" r:id="rId1"/>
  </sheets>
  <definedNames>
    <definedName name="sub_15001" localSheetId="0">'Приложение 3 '!#REF!</definedName>
    <definedName name="_xlnm.Print_Titles" localSheetId="0">'Приложение 3 '!$7:$9</definedName>
    <definedName name="_xlnm.Print_Area" localSheetId="0">'Приложение 3 '!$A$1:$I$310</definedName>
  </definedNames>
  <calcPr calcId="162913"/>
</workbook>
</file>

<file path=xl/calcChain.xml><?xml version="1.0" encoding="utf-8"?>
<calcChain xmlns="http://schemas.openxmlformats.org/spreadsheetml/2006/main">
  <c r="E193" i="15"/>
  <c r="F193"/>
  <c r="G193"/>
  <c r="H193"/>
  <c r="I193"/>
  <c r="E192"/>
  <c r="F192"/>
  <c r="G192"/>
  <c r="H192"/>
  <c r="I192"/>
  <c r="E191"/>
  <c r="F191"/>
  <c r="G191"/>
  <c r="H191"/>
  <c r="I191"/>
  <c r="E190"/>
  <c r="F190"/>
  <c r="G190"/>
  <c r="H190"/>
  <c r="I190"/>
  <c r="E189"/>
  <c r="F189"/>
  <c r="G189"/>
  <c r="H189"/>
  <c r="I189"/>
  <c r="D193"/>
  <c r="D190"/>
  <c r="D191"/>
  <c r="D192"/>
  <c r="D189"/>
  <c r="I203"/>
  <c r="H203"/>
  <c r="G203"/>
  <c r="F203"/>
  <c r="E203"/>
  <c r="D202"/>
  <c r="D201"/>
  <c r="D200"/>
  <c r="D199"/>
  <c r="D203" l="1"/>
  <c r="E24"/>
  <c r="F24"/>
  <c r="G24"/>
  <c r="H24"/>
  <c r="I24"/>
  <c r="E23"/>
  <c r="F23"/>
  <c r="G23"/>
  <c r="H23"/>
  <c r="I23"/>
  <c r="E22"/>
  <c r="F22"/>
  <c r="G22"/>
  <c r="H22"/>
  <c r="I22"/>
  <c r="E21"/>
  <c r="F21"/>
  <c r="G21"/>
  <c r="H21"/>
  <c r="I21"/>
  <c r="I30"/>
  <c r="H30"/>
  <c r="G30"/>
  <c r="F30"/>
  <c r="E30"/>
  <c r="D29"/>
  <c r="D24" s="1"/>
  <c r="D28"/>
  <c r="D23" s="1"/>
  <c r="D27"/>
  <c r="D21"/>
  <c r="E126"/>
  <c r="F126"/>
  <c r="G126"/>
  <c r="H126"/>
  <c r="I126"/>
  <c r="E125"/>
  <c r="F125"/>
  <c r="G125"/>
  <c r="H125"/>
  <c r="I125"/>
  <c r="E124"/>
  <c r="F124"/>
  <c r="G124"/>
  <c r="H124"/>
  <c r="I124"/>
  <c r="D125"/>
  <c r="E123"/>
  <c r="F123"/>
  <c r="G123"/>
  <c r="H123"/>
  <c r="I123"/>
  <c r="D123"/>
  <c r="I182"/>
  <c r="H182"/>
  <c r="G182"/>
  <c r="F182"/>
  <c r="E182"/>
  <c r="D181"/>
  <c r="D180"/>
  <c r="D179"/>
  <c r="D178"/>
  <c r="I177"/>
  <c r="H177"/>
  <c r="G177"/>
  <c r="F177"/>
  <c r="E177"/>
  <c r="D176"/>
  <c r="D175"/>
  <c r="D174"/>
  <c r="D173"/>
  <c r="E267"/>
  <c r="F267"/>
  <c r="G267"/>
  <c r="H267"/>
  <c r="I267"/>
  <c r="E266"/>
  <c r="F266"/>
  <c r="G266"/>
  <c r="H266"/>
  <c r="I266"/>
  <c r="E265"/>
  <c r="F265"/>
  <c r="G265"/>
  <c r="H265"/>
  <c r="I265"/>
  <c r="E264"/>
  <c r="F264"/>
  <c r="G264"/>
  <c r="H264"/>
  <c r="I264"/>
  <c r="D264"/>
  <c r="I283"/>
  <c r="H283"/>
  <c r="G283"/>
  <c r="F283"/>
  <c r="E283"/>
  <c r="D282"/>
  <c r="D281"/>
  <c r="D280"/>
  <c r="D279"/>
  <c r="D30" l="1"/>
  <c r="D182"/>
  <c r="D177"/>
  <c r="D283"/>
  <c r="D309"/>
  <c r="D308"/>
  <c r="D307"/>
  <c r="D306"/>
  <c r="D310" s="1"/>
  <c r="I304"/>
  <c r="H304"/>
  <c r="G304"/>
  <c r="F304"/>
  <c r="E304"/>
  <c r="D304"/>
  <c r="I303"/>
  <c r="H303"/>
  <c r="G303"/>
  <c r="F303"/>
  <c r="E303"/>
  <c r="D303"/>
  <c r="I302"/>
  <c r="H302"/>
  <c r="G302"/>
  <c r="F302"/>
  <c r="E302"/>
  <c r="D302"/>
  <c r="I301"/>
  <c r="I305" s="1"/>
  <c r="I310" s="1"/>
  <c r="H301"/>
  <c r="H305" s="1"/>
  <c r="H310" s="1"/>
  <c r="G301"/>
  <c r="G305" s="1"/>
  <c r="G310" s="1"/>
  <c r="F301"/>
  <c r="F305" s="1"/>
  <c r="F310" s="1"/>
  <c r="E301"/>
  <c r="E305" s="1"/>
  <c r="E310" s="1"/>
  <c r="I299"/>
  <c r="H299"/>
  <c r="G299"/>
  <c r="F299"/>
  <c r="E299"/>
  <c r="D298"/>
  <c r="D297"/>
  <c r="D292" s="1"/>
  <c r="D296"/>
  <c r="D291" s="1"/>
  <c r="D295"/>
  <c r="I293"/>
  <c r="H293"/>
  <c r="G293"/>
  <c r="F293"/>
  <c r="E293"/>
  <c r="D293"/>
  <c r="I292"/>
  <c r="H292"/>
  <c r="G292"/>
  <c r="F292"/>
  <c r="E292"/>
  <c r="I291"/>
  <c r="H291"/>
  <c r="G291"/>
  <c r="F291"/>
  <c r="E291"/>
  <c r="I290"/>
  <c r="I294" s="1"/>
  <c r="H290"/>
  <c r="G290"/>
  <c r="G294" s="1"/>
  <c r="F290"/>
  <c r="F294" s="1"/>
  <c r="E290"/>
  <c r="E294" s="1"/>
  <c r="I288"/>
  <c r="H288"/>
  <c r="G288"/>
  <c r="F288"/>
  <c r="E288"/>
  <c r="D287"/>
  <c r="D286"/>
  <c r="D285"/>
  <c r="D284"/>
  <c r="D288" s="1"/>
  <c r="I278"/>
  <c r="H278"/>
  <c r="G278"/>
  <c r="F278"/>
  <c r="E278"/>
  <c r="D277"/>
  <c r="D267" s="1"/>
  <c r="D276"/>
  <c r="D266" s="1"/>
  <c r="D275"/>
  <c r="D274"/>
  <c r="I273"/>
  <c r="H273"/>
  <c r="G273"/>
  <c r="F273"/>
  <c r="E273"/>
  <c r="D272"/>
  <c r="D271"/>
  <c r="D270"/>
  <c r="D269"/>
  <c r="D273" s="1"/>
  <c r="I268"/>
  <c r="E268"/>
  <c r="I262"/>
  <c r="H262"/>
  <c r="G262"/>
  <c r="F262"/>
  <c r="E262"/>
  <c r="D261"/>
  <c r="D260"/>
  <c r="D259"/>
  <c r="D258"/>
  <c r="D262" s="1"/>
  <c r="I257"/>
  <c r="H257"/>
  <c r="G257"/>
  <c r="G252" s="1"/>
  <c r="F257"/>
  <c r="F252" s="1"/>
  <c r="E257"/>
  <c r="D256"/>
  <c r="D255"/>
  <c r="D254"/>
  <c r="D253"/>
  <c r="D257" s="1"/>
  <c r="D252" s="1"/>
  <c r="I252"/>
  <c r="H252"/>
  <c r="E252"/>
  <c r="I251"/>
  <c r="H251"/>
  <c r="G251"/>
  <c r="F251"/>
  <c r="E251"/>
  <c r="D251"/>
  <c r="I250"/>
  <c r="H250"/>
  <c r="G250"/>
  <c r="F250"/>
  <c r="E250"/>
  <c r="D250"/>
  <c r="I249"/>
  <c r="H249"/>
  <c r="G249"/>
  <c r="F249"/>
  <c r="E249"/>
  <c r="D249"/>
  <c r="I248"/>
  <c r="H248"/>
  <c r="G248"/>
  <c r="F248"/>
  <c r="E248"/>
  <c r="D248"/>
  <c r="I246"/>
  <c r="H246"/>
  <c r="G246"/>
  <c r="F246"/>
  <c r="E246"/>
  <c r="D245"/>
  <c r="D244"/>
  <c r="D239" s="1"/>
  <c r="D243"/>
  <c r="D242"/>
  <c r="D246" s="1"/>
  <c r="H241"/>
  <c r="I240"/>
  <c r="H240"/>
  <c r="G240"/>
  <c r="F240"/>
  <c r="E240"/>
  <c r="D240"/>
  <c r="I239"/>
  <c r="G239"/>
  <c r="F239"/>
  <c r="E239"/>
  <c r="I238"/>
  <c r="G238"/>
  <c r="F238"/>
  <c r="E238"/>
  <c r="D238"/>
  <c r="I237"/>
  <c r="H237"/>
  <c r="G237"/>
  <c r="F237"/>
  <c r="E237"/>
  <c r="D237"/>
  <c r="I235"/>
  <c r="H235"/>
  <c r="G235"/>
  <c r="F235"/>
  <c r="E235"/>
  <c r="D234"/>
  <c r="D233"/>
  <c r="D232"/>
  <c r="D217" s="1"/>
  <c r="D231"/>
  <c r="I230"/>
  <c r="H230"/>
  <c r="G230"/>
  <c r="F230"/>
  <c r="E230"/>
  <c r="D229"/>
  <c r="D228"/>
  <c r="D227"/>
  <c r="D226"/>
  <c r="D230" s="1"/>
  <c r="I225"/>
  <c r="I220" s="1"/>
  <c r="H225"/>
  <c r="G225"/>
  <c r="F225"/>
  <c r="E225"/>
  <c r="E220" s="1"/>
  <c r="D224"/>
  <c r="D223"/>
  <c r="D222"/>
  <c r="D221"/>
  <c r="D225" s="1"/>
  <c r="G220"/>
  <c r="F220"/>
  <c r="I219"/>
  <c r="H219"/>
  <c r="G219"/>
  <c r="F219"/>
  <c r="E219"/>
  <c r="D219"/>
  <c r="I218"/>
  <c r="H218"/>
  <c r="G218"/>
  <c r="F218"/>
  <c r="E218"/>
  <c r="D218"/>
  <c r="I217"/>
  <c r="H217"/>
  <c r="G217"/>
  <c r="F217"/>
  <c r="E217"/>
  <c r="I216"/>
  <c r="H216"/>
  <c r="G216"/>
  <c r="F216"/>
  <c r="E216"/>
  <c r="D216"/>
  <c r="I214"/>
  <c r="I209" s="1"/>
  <c r="H214"/>
  <c r="H209" s="1"/>
  <c r="G214"/>
  <c r="F214"/>
  <c r="E214"/>
  <c r="E209" s="1"/>
  <c r="D213"/>
  <c r="D212"/>
  <c r="D211"/>
  <c r="D210"/>
  <c r="D214" s="1"/>
  <c r="D209" s="1"/>
  <c r="G209"/>
  <c r="F209"/>
  <c r="I208"/>
  <c r="H208"/>
  <c r="G208"/>
  <c r="F208"/>
  <c r="E208"/>
  <c r="D208"/>
  <c r="I207"/>
  <c r="H207"/>
  <c r="G207"/>
  <c r="F207"/>
  <c r="E207"/>
  <c r="D207"/>
  <c r="I206"/>
  <c r="H206"/>
  <c r="G206"/>
  <c r="F206"/>
  <c r="E206"/>
  <c r="D206"/>
  <c r="I205"/>
  <c r="H205"/>
  <c r="G205"/>
  <c r="F205"/>
  <c r="E205"/>
  <c r="I198"/>
  <c r="H198"/>
  <c r="G198"/>
  <c r="F198"/>
  <c r="E198"/>
  <c r="D197"/>
  <c r="D196"/>
  <c r="D195"/>
  <c r="D194"/>
  <c r="F120"/>
  <c r="E120"/>
  <c r="I119"/>
  <c r="H119"/>
  <c r="E118"/>
  <c r="I187"/>
  <c r="H187"/>
  <c r="G187"/>
  <c r="F187"/>
  <c r="E187"/>
  <c r="D186"/>
  <c r="D185"/>
  <c r="D184"/>
  <c r="D183"/>
  <c r="D187" s="1"/>
  <c r="I172"/>
  <c r="H172"/>
  <c r="G172"/>
  <c r="F172"/>
  <c r="E172"/>
  <c r="D171"/>
  <c r="D170"/>
  <c r="D169"/>
  <c r="D168"/>
  <c r="D172" s="1"/>
  <c r="I167"/>
  <c r="H167"/>
  <c r="G167"/>
  <c r="F167"/>
  <c r="E167"/>
  <c r="D166"/>
  <c r="D165"/>
  <c r="D164"/>
  <c r="D163"/>
  <c r="D167" s="1"/>
  <c r="I162"/>
  <c r="H162"/>
  <c r="G162"/>
  <c r="F162"/>
  <c r="E162"/>
  <c r="D161"/>
  <c r="D160"/>
  <c r="D159"/>
  <c r="D158"/>
  <c r="D162" s="1"/>
  <c r="I157"/>
  <c r="H157"/>
  <c r="G157"/>
  <c r="F157"/>
  <c r="E157"/>
  <c r="D156"/>
  <c r="D155"/>
  <c r="D154"/>
  <c r="D153"/>
  <c r="D157" s="1"/>
  <c r="I152"/>
  <c r="H152"/>
  <c r="G152"/>
  <c r="F152"/>
  <c r="E152"/>
  <c r="D151"/>
  <c r="D150"/>
  <c r="D149"/>
  <c r="D148"/>
  <c r="I147"/>
  <c r="H147"/>
  <c r="G147"/>
  <c r="F147"/>
  <c r="E147"/>
  <c r="D146"/>
  <c r="D145"/>
  <c r="D144"/>
  <c r="D143"/>
  <c r="I142"/>
  <c r="H142"/>
  <c r="G142"/>
  <c r="F142"/>
  <c r="E142"/>
  <c r="D141"/>
  <c r="D140"/>
  <c r="D139"/>
  <c r="D138"/>
  <c r="D142" s="1"/>
  <c r="I137"/>
  <c r="H137"/>
  <c r="G137"/>
  <c r="F137"/>
  <c r="E137"/>
  <c r="D136"/>
  <c r="D135"/>
  <c r="D134"/>
  <c r="D133"/>
  <c r="D137" s="1"/>
  <c r="I132"/>
  <c r="H132"/>
  <c r="G132"/>
  <c r="F132"/>
  <c r="E132"/>
  <c r="D131"/>
  <c r="D126" s="1"/>
  <c r="D130"/>
  <c r="D129"/>
  <c r="D128"/>
  <c r="I120"/>
  <c r="G120"/>
  <c r="E119"/>
  <c r="I115"/>
  <c r="H115"/>
  <c r="G115"/>
  <c r="F115"/>
  <c r="E115"/>
  <c r="D114"/>
  <c r="D113"/>
  <c r="D112"/>
  <c r="D111"/>
  <c r="D106" s="1"/>
  <c r="I109"/>
  <c r="H109"/>
  <c r="G109"/>
  <c r="F109"/>
  <c r="E109"/>
  <c r="D109"/>
  <c r="I108"/>
  <c r="H108"/>
  <c r="G108"/>
  <c r="F108"/>
  <c r="E108"/>
  <c r="D108"/>
  <c r="I107"/>
  <c r="I110" s="1"/>
  <c r="H107"/>
  <c r="G107"/>
  <c r="F107"/>
  <c r="E107"/>
  <c r="D107"/>
  <c r="H106"/>
  <c r="G106"/>
  <c r="F106"/>
  <c r="E106"/>
  <c r="I105"/>
  <c r="H105"/>
  <c r="G105"/>
  <c r="F105"/>
  <c r="E105"/>
  <c r="D104"/>
  <c r="D99" s="1"/>
  <c r="D103"/>
  <c r="D102"/>
  <c r="D97" s="1"/>
  <c r="D101"/>
  <c r="I99"/>
  <c r="H99"/>
  <c r="G99"/>
  <c r="F99"/>
  <c r="E99"/>
  <c r="I98"/>
  <c r="I100" s="1"/>
  <c r="H98"/>
  <c r="G98"/>
  <c r="F98"/>
  <c r="E98"/>
  <c r="D98"/>
  <c r="I97"/>
  <c r="H97"/>
  <c r="G97"/>
  <c r="F97"/>
  <c r="E97"/>
  <c r="H96"/>
  <c r="G96"/>
  <c r="F96"/>
  <c r="E96"/>
  <c r="D96"/>
  <c r="I95"/>
  <c r="H95"/>
  <c r="G95"/>
  <c r="F95"/>
  <c r="E95"/>
  <c r="D94"/>
  <c r="D93"/>
  <c r="D92"/>
  <c r="D91"/>
  <c r="D95" s="1"/>
  <c r="I90"/>
  <c r="H90"/>
  <c r="G90"/>
  <c r="F90"/>
  <c r="E90"/>
  <c r="D89"/>
  <c r="D88"/>
  <c r="D87"/>
  <c r="D86"/>
  <c r="I85"/>
  <c r="H85"/>
  <c r="G85"/>
  <c r="F85"/>
  <c r="E85"/>
  <c r="D84"/>
  <c r="D83"/>
  <c r="D82"/>
  <c r="D81"/>
  <c r="D71" s="1"/>
  <c r="I80"/>
  <c r="H80"/>
  <c r="G80"/>
  <c r="F80"/>
  <c r="E80"/>
  <c r="D79"/>
  <c r="D78"/>
  <c r="D73" s="1"/>
  <c r="D77"/>
  <c r="D76"/>
  <c r="I74"/>
  <c r="H74"/>
  <c r="G74"/>
  <c r="F74"/>
  <c r="E74"/>
  <c r="D74"/>
  <c r="I73"/>
  <c r="H73"/>
  <c r="G73"/>
  <c r="F73"/>
  <c r="E73"/>
  <c r="I72"/>
  <c r="H72"/>
  <c r="G72"/>
  <c r="F72"/>
  <c r="E72"/>
  <c r="I71"/>
  <c r="H71"/>
  <c r="G71"/>
  <c r="F71"/>
  <c r="E71"/>
  <c r="I70"/>
  <c r="I65" s="1"/>
  <c r="H70"/>
  <c r="G70"/>
  <c r="F70"/>
  <c r="F65" s="1"/>
  <c r="E70"/>
  <c r="E65" s="1"/>
  <c r="D69"/>
  <c r="D68"/>
  <c r="D67"/>
  <c r="D66"/>
  <c r="D61" s="1"/>
  <c r="H65"/>
  <c r="G65"/>
  <c r="I64"/>
  <c r="H64"/>
  <c r="G64"/>
  <c r="F64"/>
  <c r="E64"/>
  <c r="D64"/>
  <c r="I63"/>
  <c r="H63"/>
  <c r="G63"/>
  <c r="F63"/>
  <c r="E63"/>
  <c r="D63"/>
  <c r="I62"/>
  <c r="H62"/>
  <c r="G62"/>
  <c r="F62"/>
  <c r="E62"/>
  <c r="D62"/>
  <c r="H61"/>
  <c r="G61"/>
  <c r="F61"/>
  <c r="E61"/>
  <c r="I60"/>
  <c r="H60"/>
  <c r="H55" s="1"/>
  <c r="G60"/>
  <c r="G55" s="1"/>
  <c r="F60"/>
  <c r="E60"/>
  <c r="D59"/>
  <c r="D54" s="1"/>
  <c r="D58"/>
  <c r="D57"/>
  <c r="D52" s="1"/>
  <c r="D56"/>
  <c r="I55"/>
  <c r="F55"/>
  <c r="E55"/>
  <c r="I54"/>
  <c r="H54"/>
  <c r="G54"/>
  <c r="F54"/>
  <c r="E54"/>
  <c r="I53"/>
  <c r="H53"/>
  <c r="G53"/>
  <c r="F53"/>
  <c r="E53"/>
  <c r="D53"/>
  <c r="I52"/>
  <c r="H52"/>
  <c r="G52"/>
  <c r="F52"/>
  <c r="E52"/>
  <c r="I51"/>
  <c r="H51"/>
  <c r="G51"/>
  <c r="F51"/>
  <c r="E51"/>
  <c r="I50"/>
  <c r="H50"/>
  <c r="G50"/>
  <c r="F50"/>
  <c r="E50"/>
  <c r="D49"/>
  <c r="D44" s="1"/>
  <c r="D48"/>
  <c r="D47"/>
  <c r="D42" s="1"/>
  <c r="D46"/>
  <c r="D50" s="1"/>
  <c r="I44"/>
  <c r="H44"/>
  <c r="G44"/>
  <c r="F44"/>
  <c r="E44"/>
  <c r="I43"/>
  <c r="H43"/>
  <c r="G43"/>
  <c r="F43"/>
  <c r="E43"/>
  <c r="D43"/>
  <c r="I42"/>
  <c r="H42"/>
  <c r="G42"/>
  <c r="F42"/>
  <c r="E42"/>
  <c r="I41"/>
  <c r="H41"/>
  <c r="G41"/>
  <c r="F41"/>
  <c r="E41"/>
  <c r="I35"/>
  <c r="H35"/>
  <c r="G35"/>
  <c r="F35"/>
  <c r="E35"/>
  <c r="D34"/>
  <c r="D19" s="1"/>
  <c r="D33"/>
  <c r="D32"/>
  <c r="D31"/>
  <c r="I19"/>
  <c r="H19"/>
  <c r="G19"/>
  <c r="F19"/>
  <c r="E19"/>
  <c r="I18"/>
  <c r="H18"/>
  <c r="G18"/>
  <c r="F18"/>
  <c r="E18"/>
  <c r="D18"/>
  <c r="I17"/>
  <c r="G17"/>
  <c r="F17"/>
  <c r="F16"/>
  <c r="H17"/>
  <c r="E17"/>
  <c r="D35" l="1"/>
  <c r="D22"/>
  <c r="D17" s="1"/>
  <c r="D265"/>
  <c r="D268" s="1"/>
  <c r="D72"/>
  <c r="D124"/>
  <c r="D147"/>
  <c r="H220"/>
  <c r="D80"/>
  <c r="I37"/>
  <c r="G127"/>
  <c r="F118"/>
  <c r="G119"/>
  <c r="F100"/>
  <c r="H120"/>
  <c r="D152"/>
  <c r="H294"/>
  <c r="D299"/>
  <c r="E38"/>
  <c r="I38"/>
  <c r="I12" s="1"/>
  <c r="D241"/>
  <c r="E37"/>
  <c r="E11" s="1"/>
  <c r="G38"/>
  <c r="G37"/>
  <c r="F37"/>
  <c r="H38"/>
  <c r="H12" s="1"/>
  <c r="F75"/>
  <c r="H75"/>
  <c r="I39"/>
  <c r="I13" s="1"/>
  <c r="F45"/>
  <c r="H45"/>
  <c r="E25"/>
  <c r="I25"/>
  <c r="G25"/>
  <c r="G39"/>
  <c r="G13" s="1"/>
  <c r="E110"/>
  <c r="H110"/>
  <c r="E16"/>
  <c r="E20" s="1"/>
  <c r="H25"/>
  <c r="G45"/>
  <c r="D37"/>
  <c r="G75"/>
  <c r="H127"/>
  <c r="F241"/>
  <c r="I241"/>
  <c r="F268"/>
  <c r="F39"/>
  <c r="F13" s="1"/>
  <c r="G110"/>
  <c r="F110"/>
  <c r="D110"/>
  <c r="E127"/>
  <c r="I127"/>
  <c r="H117"/>
  <c r="F117"/>
  <c r="H118"/>
  <c r="F119"/>
  <c r="G241"/>
  <c r="E241"/>
  <c r="G268"/>
  <c r="F20"/>
  <c r="H36"/>
  <c r="H100"/>
  <c r="G16"/>
  <c r="G20" s="1"/>
  <c r="F25"/>
  <c r="E45"/>
  <c r="I45"/>
  <c r="F38"/>
  <c r="E39"/>
  <c r="E13" s="1"/>
  <c r="G36"/>
  <c r="E75"/>
  <c r="I75"/>
  <c r="E100"/>
  <c r="G117"/>
  <c r="F127"/>
  <c r="D120"/>
  <c r="H268"/>
  <c r="D119"/>
  <c r="D278"/>
  <c r="D235"/>
  <c r="D198"/>
  <c r="G118"/>
  <c r="D90"/>
  <c r="H37"/>
  <c r="E12"/>
  <c r="D75"/>
  <c r="D127"/>
  <c r="D115"/>
  <c r="D132"/>
  <c r="G100"/>
  <c r="E36"/>
  <c r="D38"/>
  <c r="D65"/>
  <c r="D70"/>
  <c r="D60"/>
  <c r="D55" s="1"/>
  <c r="D100"/>
  <c r="D105"/>
  <c r="D205"/>
  <c r="D117" s="1"/>
  <c r="D85"/>
  <c r="I16"/>
  <c r="I36"/>
  <c r="H39"/>
  <c r="D39"/>
  <c r="D220"/>
  <c r="D290"/>
  <c r="D294" s="1"/>
  <c r="D301"/>
  <c r="D305" s="1"/>
  <c r="D16"/>
  <c r="H16"/>
  <c r="F36"/>
  <c r="D41"/>
  <c r="D51"/>
  <c r="E117"/>
  <c r="E121" s="1"/>
  <c r="I117"/>
  <c r="I118"/>
  <c r="I11" s="1"/>
  <c r="D118" l="1"/>
  <c r="D11" s="1"/>
  <c r="D25"/>
  <c r="G12"/>
  <c r="F11"/>
  <c r="H121"/>
  <c r="D13"/>
  <c r="G121"/>
  <c r="F40"/>
  <c r="I40"/>
  <c r="G10"/>
  <c r="G40"/>
  <c r="H40"/>
  <c r="G11"/>
  <c r="F12"/>
  <c r="D12"/>
  <c r="E40"/>
  <c r="H11"/>
  <c r="I121"/>
  <c r="E10"/>
  <c r="E14" s="1"/>
  <c r="F121"/>
  <c r="D121"/>
  <c r="H10"/>
  <c r="H20"/>
  <c r="I10"/>
  <c r="I14" s="1"/>
  <c r="I20"/>
  <c r="H13"/>
  <c r="D20"/>
  <c r="D36"/>
  <c r="D40" s="1"/>
  <c r="D45"/>
  <c r="F10"/>
  <c r="G14" l="1"/>
  <c r="F14"/>
  <c r="D10"/>
  <c r="H14"/>
  <c r="D14" l="1"/>
</calcChain>
</file>

<file path=xl/sharedStrings.xml><?xml version="1.0" encoding="utf-8"?>
<sst xmlns="http://schemas.openxmlformats.org/spreadsheetml/2006/main" count="143" uniqueCount="76">
  <si>
    <t>к Программе</t>
  </si>
  <si>
    <t>тыс.руб.</t>
  </si>
  <si>
    <t>Приложение №3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</si>
  <si>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</si>
  <si>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</si>
  <si>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</si>
  <si>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</si>
  <si>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</si>
  <si>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</si>
  <si>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</si>
  <si>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</si>
  <si>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</si>
  <si>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</si>
  <si>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</si>
  <si>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</si>
  <si>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</si>
  <si>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Ответственный исполнитель муниципальной программы:Первый заместитель главы администрации МО "Кингисеппский муниципальный район" по управлению имуществом, земельным отношениям и градостроительству; заместитель главы администрации МО "Кингисеппский муниципальный район" по жилищно-коммунальному хозяйству, транспорту и экологии;участники(соисполнители) муниципальноой программы: комитет жилищно-коммунального хозяйства, транспорта и экологии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</si>
  <si>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ИТОГО</t>
  </si>
  <si>
    <t>Проектная часть</t>
  </si>
  <si>
    <t>Федеральные проекты, входящие в состав национальных проектов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</si>
  <si>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</si>
  <si>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</si>
  <si>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</si>
  <si>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"Чистая вода"</t>
  </si>
  <si>
    <t>Реализация мероприятий по строительству и реконструкции объектов водоснабжения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</si>
  <si>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</si>
  <si>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</t>
  </si>
  <si>
    <t>Мероприятия, направленные на достижение цели федерального проекта "Комплексная система обращения с твердыми коммунальными отходами"</t>
  </si>
  <si>
    <t>Создание мест (площадок) накопления твердых коммунальных отходов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</si>
  <si>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</si>
  <si>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Проектирование  и строительство газопроводов</t>
  </si>
  <si>
    <t>Проектирование  и строительство мест захоронения</t>
  </si>
  <si>
    <t>Проектирование, строительство и реконструкция объектов водоотведения и очистки сточных вод</t>
  </si>
  <si>
    <t>Капитальное строительство объектов газификации ( в том числе проектно-изыскательские работы)</t>
  </si>
  <si>
    <t>Мероприятия, направленные на достижение цели федерального проекта "Жилье"</t>
  </si>
  <si>
    <t>Приобретение жилых помещений для малоимущих граждан</t>
  </si>
  <si>
    <t>Мероприятия, направленные на достижение цели федерального проекта "Формирование комфортной городской среды"</t>
  </si>
  <si>
    <t>Реализация мероприятий по благоустройству дворовых территорий муниципальных образований Ленинградской области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</si>
  <si>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</si>
  <si>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</si>
  <si>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«Организация и благоустройство территории Кингисеппского городского поселения»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</si>
  <si>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</si>
  <si>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</si>
  <si>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</si>
  <si>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</si>
  <si>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</si>
  <si>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 xml:space="preserve">Выполнение мероприятий по реализации областного закона от 15.01.2018 года №3-оз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</t>
  </si>
  <si>
    <t>Дополнительные расходы на мероприятия по благоустройству территорий поселения</t>
  </si>
  <si>
    <t>Реализация мероприятий по благоустройству дворовых территорий</t>
  </si>
  <si>
    <t>Поддержка развития общественной инфраструктуры муниципального значения</t>
  </si>
  <si>
    <t>Мероприятия по сохранению и восстановлению окружающей среды</t>
  </si>
  <si>
    <t>Комплекс процессных мероприятий «Организация и содержание мест захоронения"</t>
  </si>
  <si>
    <t>Организация и содержание мест захоронения</t>
  </si>
  <si>
    <t>Комплекс процессных мероприятий «Организация газоснабжения на территории Кингисеппского городского поселения"</t>
  </si>
  <si>
    <t>Обеспечение функционирования сети газоснабжения на территории Кингисеппского городского поселения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</si>
  <si>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поселения"</t>
  </si>
  <si>
    <t>Ремонт и содержание муниципального жилищного фонда</t>
  </si>
  <si>
    <t>Реализация мероприятий по обеспечению жильем молодых семей</t>
  </si>
  <si>
    <t>Прочие мероприятия в области жилищного хозяйства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</si>
  <si>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поселения"</t>
  </si>
  <si>
    <t>Прочие мероприятия в сфере развития инженерной и транспортной инфраструктуры</t>
  </si>
  <si>
    <t>Комплекс процессных мероприятий «Организация водоснабжения и водоотведения на территории Кингисеппского городского поселения"</t>
  </si>
  <si>
    <t>Ремонт и содержание сетей ливневой канализации</t>
  </si>
  <si>
    <t>Прочие мероприятия в области водоснабжения и водоотведения</t>
  </si>
  <si>
    <t>Комплекс процессных мероприятий «Участие в организации деятельности по накоплению и транспортированию твердых коммунальных отходов"</t>
  </si>
  <si>
    <t>Реализация мероприятий по ликвидации несанкционированных свалок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</si>
  <si>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</si>
  <si>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</si>
  <si>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Комплекс процессных мероприятий «Обеспечение условий реализации программы"</t>
  </si>
  <si>
    <t>Обеспечение деятельности (услуги, работы) муниципальных учреждений</t>
  </si>
  <si>
    <t>Комплекс процессных мероприятий «Организация теплоснабжения на территории МО "Кингисеппское городское поселение"</t>
  </si>
  <si>
    <t>Прочие мероприятия в области теплоснабжения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</si>
  <si>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</si>
  <si>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</si>
  <si>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</si>
  <si>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Благоустройство территории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</si>
</sst>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5" applyFont="1" applyFill="1" applyAlignment="1">
      <alignment horizontal="left" vertical="center"/>
    </xf>
    <xf numFmtId="0" fontId="2" fillId="0" borderId="0" xfId="5" applyFont="1" applyFill="1" applyAlignment="1">
      <alignment vertical="center"/>
    </xf>
    <xf numFmtId="0" fontId="8" fillId="0" borderId="0" xfId="5" applyFont="1" applyFill="1"/>
    <xf numFmtId="0" fontId="7" fillId="0" borderId="0" xfId="5" applyFont="1" applyFill="1"/>
    <xf numFmtId="0" fontId="8" fillId="0" borderId="0" xfId="5" applyFont="1" applyFill="1" applyAlignment="1"/>
    <xf numFmtId="0" fontId="2" fillId="0" borderId="0" xfId="5" applyFont="1" applyFill="1" applyBorder="1" applyAlignment="1">
      <alignment horizontal="left" vertical="center"/>
    </xf>
    <xf numFmtId="0" fontId="8" fillId="0" borderId="0" xfId="5" applyFont="1" applyFill="1" applyBorder="1" applyAlignment="1">
      <alignment wrapText="1"/>
    </xf>
    <xf numFmtId="0" fontId="7" fillId="0" borderId="0" xfId="5" applyFont="1" applyFill="1" applyBorder="1"/>
    <xf numFmtId="0" fontId="8" fillId="2" borderId="1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top" wrapText="1"/>
    </xf>
    <xf numFmtId="165" fontId="11" fillId="2" borderId="1" xfId="4" applyNumberFormat="1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vertical="center"/>
    </xf>
    <xf numFmtId="0" fontId="11" fillId="2" borderId="7" xfId="5" applyFont="1" applyFill="1" applyBorder="1" applyAlignment="1">
      <alignment vertical="center"/>
    </xf>
    <xf numFmtId="0" fontId="11" fillId="2" borderId="7" xfId="5" applyFont="1" applyFill="1" applyBorder="1" applyAlignment="1">
      <alignment horizontal="center" vertical="center"/>
    </xf>
    <xf numFmtId="166" fontId="11" fillId="2" borderId="7" xfId="4" applyNumberFormat="1" applyFont="1" applyFill="1" applyBorder="1" applyAlignment="1">
      <alignment horizontal="center" vertical="center" wrapText="1"/>
    </xf>
    <xf numFmtId="166" fontId="11" fillId="2" borderId="3" xfId="4" applyNumberFormat="1" applyFont="1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166" fontId="8" fillId="2" borderId="7" xfId="4" applyNumberFormat="1" applyFont="1" applyFill="1" applyBorder="1" applyAlignment="1">
      <alignment horizontal="center" vertical="center" wrapText="1"/>
    </xf>
    <xf numFmtId="166" fontId="2" fillId="2" borderId="7" xfId="4" applyNumberFormat="1" applyFont="1" applyFill="1" applyBorder="1" applyAlignment="1">
      <alignment horizontal="center" vertical="center" wrapText="1"/>
    </xf>
    <xf numFmtId="166" fontId="2" fillId="2" borderId="3" xfId="4" applyNumberFormat="1" applyFont="1" applyFill="1" applyBorder="1" applyAlignment="1">
      <alignment horizontal="center" vertical="center" wrapText="1"/>
    </xf>
    <xf numFmtId="0" fontId="7" fillId="0" borderId="0" xfId="5" applyFont="1" applyFill="1" applyAlignment="1">
      <alignment wrapText="1"/>
    </xf>
    <xf numFmtId="0" fontId="2" fillId="2" borderId="7" xfId="5" applyFont="1" applyFill="1" applyBorder="1" applyAlignment="1">
      <alignment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left" vertical="center"/>
    </xf>
    <xf numFmtId="165" fontId="11" fillId="2" borderId="1" xfId="4" applyNumberFormat="1" applyFont="1" applyFill="1" applyBorder="1" applyAlignment="1">
      <alignment horizontal="center" vertical="top" wrapText="1"/>
    </xf>
    <xf numFmtId="165" fontId="2" fillId="2" borderId="1" xfId="4" applyNumberFormat="1" applyFont="1" applyFill="1" applyBorder="1" applyAlignment="1">
      <alignment horizontal="center" vertical="center" wrapText="1"/>
    </xf>
    <xf numFmtId="167" fontId="11" fillId="2" borderId="1" xfId="4" applyNumberFormat="1" applyFont="1" applyFill="1" applyBorder="1" applyAlignment="1">
      <alignment horizontal="center" vertical="center" wrapText="1"/>
    </xf>
    <xf numFmtId="0" fontId="13" fillId="2" borderId="1" xfId="5" applyFont="1" applyFill="1" applyBorder="1" applyAlignment="1">
      <alignment horizontal="center" vertical="center" wrapText="1"/>
    </xf>
    <xf numFmtId="165" fontId="13" fillId="2" borderId="1" xfId="4" applyNumberFormat="1" applyFont="1" applyFill="1" applyBorder="1" applyAlignment="1">
      <alignment horizontal="center" vertical="center" wrapText="1"/>
    </xf>
    <xf numFmtId="167" fontId="2" fillId="2" borderId="1" xfId="4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165" fontId="6" fillId="2" borderId="1" xfId="4" applyNumberFormat="1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left" vertical="center"/>
    </xf>
    <xf numFmtId="0" fontId="2" fillId="2" borderId="0" xfId="5" applyFont="1" applyFill="1" applyAlignment="1">
      <alignment vertical="center"/>
    </xf>
    <xf numFmtId="0" fontId="7" fillId="2" borderId="0" xfId="5" applyFont="1" applyFill="1" applyAlignment="1">
      <alignment horizontal="center" vertical="center"/>
    </xf>
    <xf numFmtId="0" fontId="8" fillId="2" borderId="0" xfId="5" applyFont="1" applyFill="1"/>
    <xf numFmtId="0" fontId="7" fillId="2" borderId="0" xfId="5" applyFont="1" applyFill="1"/>
    <xf numFmtId="167" fontId="13" fillId="2" borderId="1" xfId="4" applyNumberFormat="1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 vertical="center" wrapText="1"/>
    </xf>
    <xf numFmtId="0" fontId="7" fillId="2" borderId="0" xfId="5" applyFont="1" applyFill="1" applyAlignment="1">
      <alignment horizontal="right"/>
    </xf>
    <xf numFmtId="0" fontId="7" fillId="2" borderId="0" xfId="7" applyFont="1" applyFill="1" applyAlignment="1" applyProtection="1">
      <alignment horizontal="right"/>
    </xf>
    <xf numFmtId="0" fontId="8" fillId="2" borderId="0" xfId="5" applyFont="1" applyFill="1" applyAlignment="1"/>
    <xf numFmtId="0" fontId="8" fillId="2" borderId="0" xfId="5" applyFont="1" applyFill="1" applyAlignment="1">
      <alignment horizontal="center"/>
    </xf>
    <xf numFmtId="0" fontId="8" fillId="2" borderId="0" xfId="5" applyFont="1" applyFill="1" applyBorder="1" applyAlignment="1">
      <alignment wrapText="1"/>
    </xf>
    <xf numFmtId="0" fontId="10" fillId="2" borderId="0" xfId="5" applyFont="1" applyFill="1" applyBorder="1" applyAlignment="1">
      <alignment horizontal="center"/>
    </xf>
    <xf numFmtId="0" fontId="8" fillId="2" borderId="0" xfId="5" applyFont="1" applyFill="1" applyAlignment="1">
      <alignment horizontal="right"/>
    </xf>
    <xf numFmtId="0" fontId="2" fillId="2" borderId="4" xfId="5" applyFont="1" applyFill="1" applyBorder="1" applyAlignment="1">
      <alignment horizontal="left" vertical="center" wrapText="1"/>
    </xf>
    <xf numFmtId="0" fontId="2" fillId="2" borderId="5" xfId="5" applyFont="1" applyFill="1" applyBorder="1" applyAlignment="1">
      <alignment horizontal="left" vertical="center" wrapText="1"/>
    </xf>
    <xf numFmtId="0" fontId="2" fillId="2" borderId="6" xfId="5" applyFont="1" applyFill="1" applyBorder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left" vertical="center" wrapText="1"/>
    </xf>
    <xf numFmtId="0" fontId="11" fillId="2" borderId="1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7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left" vertical="center"/>
    </xf>
    <xf numFmtId="0" fontId="11" fillId="2" borderId="7" xfId="5" applyFont="1" applyFill="1" applyBorder="1" applyAlignment="1">
      <alignment horizontal="left" vertical="center"/>
    </xf>
    <xf numFmtId="0" fontId="11" fillId="2" borderId="3" xfId="5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0" fontId="11" fillId="2" borderId="5" xfId="5" applyFont="1" applyFill="1" applyBorder="1" applyAlignment="1">
      <alignment horizontal="left" vertical="center" wrapText="1"/>
    </xf>
    <xf numFmtId="0" fontId="11" fillId="2" borderId="6" xfId="5" applyFont="1" applyFill="1" applyBorder="1" applyAlignment="1">
      <alignment horizontal="left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left" vertical="center" wrapText="1"/>
    </xf>
    <xf numFmtId="0" fontId="11" fillId="2" borderId="4" xfId="5" applyFont="1" applyFill="1" applyBorder="1" applyAlignment="1">
      <alignment horizontal="center" vertical="top" wrapText="1"/>
    </xf>
    <xf numFmtId="0" fontId="11" fillId="2" borderId="5" xfId="5" applyFont="1" applyFill="1" applyBorder="1" applyAlignment="1">
      <alignment horizontal="center" vertical="top" wrapText="1"/>
    </xf>
    <xf numFmtId="0" fontId="11" fillId="2" borderId="6" xfId="5" applyFont="1" applyFill="1" applyBorder="1" applyAlignment="1">
      <alignment horizontal="center" vertical="top" wrapText="1"/>
    </xf>
    <xf numFmtId="0" fontId="11" fillId="2" borderId="4" xfId="5" applyFont="1" applyFill="1" applyBorder="1" applyAlignment="1">
      <alignment horizontal="center" vertical="top"/>
    </xf>
    <xf numFmtId="0" fontId="11" fillId="2" borderId="5" xfId="5" applyFont="1" applyFill="1" applyBorder="1" applyAlignment="1">
      <alignment horizontal="center" vertical="top"/>
    </xf>
    <xf numFmtId="0" fontId="2" fillId="2" borderId="4" xfId="5" applyFont="1" applyFill="1" applyBorder="1" applyAlignment="1">
      <alignment horizontal="center" vertical="top" wrapText="1"/>
    </xf>
    <xf numFmtId="0" fontId="2" fillId="2" borderId="5" xfId="5" applyFont="1" applyFill="1" applyBorder="1" applyAlignment="1">
      <alignment horizontal="center" vertical="top" wrapText="1"/>
    </xf>
    <xf numFmtId="0" fontId="2" fillId="2" borderId="6" xfId="5" applyFont="1" applyFill="1" applyBorder="1" applyAlignment="1">
      <alignment horizontal="center" vertical="top" wrapText="1"/>
    </xf>
    <xf numFmtId="0" fontId="12" fillId="2" borderId="1" xfId="5" applyFont="1" applyFill="1" applyBorder="1" applyAlignment="1">
      <alignment horizontal="center" wrapText="1"/>
    </xf>
  </cellXfs>
  <cellStyles count="8">
    <cellStyle name="Гиперссылка" xfId="7" builtinId="8"/>
    <cellStyle name="Гиперссылка 2" xfId="1"/>
    <cellStyle name="Обычный" xfId="0" builtinId="0"/>
    <cellStyle name="Обычный 2" xfId="2"/>
    <cellStyle name="Обычный 2 2" xfId="5"/>
    <cellStyle name="Финансовый 2" xfId="3"/>
    <cellStyle name="Финансовый 2 2" xfId="6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2"/>
  <sheetViews>
    <sheetView tabSelected="1" view="pageBreakPreview" zoomScaleNormal="80" zoomScaleSheetLayoutView="100" workbookViewId="0">
      <pane ySplit="8" topLeftCell="A144" activePane="bottomLeft" state="frozen"/>
      <selection pane="bottomLeft" activeCell="H144" sqref="H144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5" customWidth="1"/>
    <col min="4" max="4" width="14.7109375" style="36" customWidth="1"/>
    <col min="5" max="9" width="14.7109375" style="37" customWidth="1"/>
    <col min="10" max="256" width="9.140625" style="4"/>
    <col min="257" max="257" width="38.5703125" style="4" customWidth="1"/>
    <col min="258" max="258" width="40.140625" style="4" customWidth="1"/>
    <col min="259" max="265" width="14.7109375" style="4" customWidth="1"/>
    <col min="266" max="512" width="9.140625" style="4"/>
    <col min="513" max="513" width="38.5703125" style="4" customWidth="1"/>
    <col min="514" max="514" width="40.140625" style="4" customWidth="1"/>
    <col min="515" max="521" width="14.7109375" style="4" customWidth="1"/>
    <col min="522" max="768" width="9.140625" style="4"/>
    <col min="769" max="769" width="38.5703125" style="4" customWidth="1"/>
    <col min="770" max="770" width="40.140625" style="4" customWidth="1"/>
    <col min="771" max="777" width="14.7109375" style="4" customWidth="1"/>
    <col min="778" max="1024" width="9.140625" style="4"/>
    <col min="1025" max="1025" width="38.5703125" style="4" customWidth="1"/>
    <col min="1026" max="1026" width="40.140625" style="4" customWidth="1"/>
    <col min="1027" max="1033" width="14.7109375" style="4" customWidth="1"/>
    <col min="1034" max="1280" width="9.140625" style="4"/>
    <col min="1281" max="1281" width="38.5703125" style="4" customWidth="1"/>
    <col min="1282" max="1282" width="40.140625" style="4" customWidth="1"/>
    <col min="1283" max="1289" width="14.7109375" style="4" customWidth="1"/>
    <col min="1290" max="1536" width="9.140625" style="4"/>
    <col min="1537" max="1537" width="38.5703125" style="4" customWidth="1"/>
    <col min="1538" max="1538" width="40.140625" style="4" customWidth="1"/>
    <col min="1539" max="1545" width="14.7109375" style="4" customWidth="1"/>
    <col min="1546" max="1792" width="9.140625" style="4"/>
    <col min="1793" max="1793" width="38.5703125" style="4" customWidth="1"/>
    <col min="1794" max="1794" width="40.140625" style="4" customWidth="1"/>
    <col min="1795" max="1801" width="14.7109375" style="4" customWidth="1"/>
    <col min="1802" max="2048" width="9.140625" style="4"/>
    <col min="2049" max="2049" width="38.5703125" style="4" customWidth="1"/>
    <col min="2050" max="2050" width="40.140625" style="4" customWidth="1"/>
    <col min="2051" max="2057" width="14.7109375" style="4" customWidth="1"/>
    <col min="2058" max="2304" width="9.140625" style="4"/>
    <col min="2305" max="2305" width="38.5703125" style="4" customWidth="1"/>
    <col min="2306" max="2306" width="40.140625" style="4" customWidth="1"/>
    <col min="2307" max="2313" width="14.7109375" style="4" customWidth="1"/>
    <col min="2314" max="2560" width="9.140625" style="4"/>
    <col min="2561" max="2561" width="38.5703125" style="4" customWidth="1"/>
    <col min="2562" max="2562" width="40.140625" style="4" customWidth="1"/>
    <col min="2563" max="2569" width="14.7109375" style="4" customWidth="1"/>
    <col min="2570" max="2816" width="9.140625" style="4"/>
    <col min="2817" max="2817" width="38.5703125" style="4" customWidth="1"/>
    <col min="2818" max="2818" width="40.140625" style="4" customWidth="1"/>
    <col min="2819" max="2825" width="14.7109375" style="4" customWidth="1"/>
    <col min="2826" max="3072" width="9.140625" style="4"/>
    <col min="3073" max="3073" width="38.5703125" style="4" customWidth="1"/>
    <col min="3074" max="3074" width="40.140625" style="4" customWidth="1"/>
    <col min="3075" max="3081" width="14.7109375" style="4" customWidth="1"/>
    <col min="3082" max="3328" width="9.140625" style="4"/>
    <col min="3329" max="3329" width="38.5703125" style="4" customWidth="1"/>
    <col min="3330" max="3330" width="40.140625" style="4" customWidth="1"/>
    <col min="3331" max="3337" width="14.7109375" style="4" customWidth="1"/>
    <col min="3338" max="3584" width="9.140625" style="4"/>
    <col min="3585" max="3585" width="38.5703125" style="4" customWidth="1"/>
    <col min="3586" max="3586" width="40.140625" style="4" customWidth="1"/>
    <col min="3587" max="3593" width="14.7109375" style="4" customWidth="1"/>
    <col min="3594" max="3840" width="9.140625" style="4"/>
    <col min="3841" max="3841" width="38.5703125" style="4" customWidth="1"/>
    <col min="3842" max="3842" width="40.140625" style="4" customWidth="1"/>
    <col min="3843" max="3849" width="14.7109375" style="4" customWidth="1"/>
    <col min="3850" max="4096" width="9.140625" style="4"/>
    <col min="4097" max="4097" width="38.5703125" style="4" customWidth="1"/>
    <col min="4098" max="4098" width="40.140625" style="4" customWidth="1"/>
    <col min="4099" max="4105" width="14.7109375" style="4" customWidth="1"/>
    <col min="4106" max="4352" width="9.140625" style="4"/>
    <col min="4353" max="4353" width="38.5703125" style="4" customWidth="1"/>
    <col min="4354" max="4354" width="40.140625" style="4" customWidth="1"/>
    <col min="4355" max="4361" width="14.7109375" style="4" customWidth="1"/>
    <col min="4362" max="4608" width="9.140625" style="4"/>
    <col min="4609" max="4609" width="38.5703125" style="4" customWidth="1"/>
    <col min="4610" max="4610" width="40.140625" style="4" customWidth="1"/>
    <col min="4611" max="4617" width="14.7109375" style="4" customWidth="1"/>
    <col min="4618" max="4864" width="9.140625" style="4"/>
    <col min="4865" max="4865" width="38.5703125" style="4" customWidth="1"/>
    <col min="4866" max="4866" width="40.140625" style="4" customWidth="1"/>
    <col min="4867" max="4873" width="14.7109375" style="4" customWidth="1"/>
    <col min="4874" max="5120" width="9.140625" style="4"/>
    <col min="5121" max="5121" width="38.5703125" style="4" customWidth="1"/>
    <col min="5122" max="5122" width="40.140625" style="4" customWidth="1"/>
    <col min="5123" max="5129" width="14.7109375" style="4" customWidth="1"/>
    <col min="5130" max="5376" width="9.140625" style="4"/>
    <col min="5377" max="5377" width="38.5703125" style="4" customWidth="1"/>
    <col min="5378" max="5378" width="40.140625" style="4" customWidth="1"/>
    <col min="5379" max="5385" width="14.7109375" style="4" customWidth="1"/>
    <col min="5386" max="5632" width="9.140625" style="4"/>
    <col min="5633" max="5633" width="38.5703125" style="4" customWidth="1"/>
    <col min="5634" max="5634" width="40.140625" style="4" customWidth="1"/>
    <col min="5635" max="5641" width="14.7109375" style="4" customWidth="1"/>
    <col min="5642" max="5888" width="9.140625" style="4"/>
    <col min="5889" max="5889" width="38.5703125" style="4" customWidth="1"/>
    <col min="5890" max="5890" width="40.140625" style="4" customWidth="1"/>
    <col min="5891" max="5897" width="14.7109375" style="4" customWidth="1"/>
    <col min="5898" max="6144" width="9.140625" style="4"/>
    <col min="6145" max="6145" width="38.5703125" style="4" customWidth="1"/>
    <col min="6146" max="6146" width="40.140625" style="4" customWidth="1"/>
    <col min="6147" max="6153" width="14.7109375" style="4" customWidth="1"/>
    <col min="6154" max="6400" width="9.140625" style="4"/>
    <col min="6401" max="6401" width="38.5703125" style="4" customWidth="1"/>
    <col min="6402" max="6402" width="40.140625" style="4" customWidth="1"/>
    <col min="6403" max="6409" width="14.7109375" style="4" customWidth="1"/>
    <col min="6410" max="6656" width="9.140625" style="4"/>
    <col min="6657" max="6657" width="38.5703125" style="4" customWidth="1"/>
    <col min="6658" max="6658" width="40.140625" style="4" customWidth="1"/>
    <col min="6659" max="6665" width="14.7109375" style="4" customWidth="1"/>
    <col min="6666" max="6912" width="9.140625" style="4"/>
    <col min="6913" max="6913" width="38.5703125" style="4" customWidth="1"/>
    <col min="6914" max="6914" width="40.140625" style="4" customWidth="1"/>
    <col min="6915" max="6921" width="14.7109375" style="4" customWidth="1"/>
    <col min="6922" max="7168" width="9.140625" style="4"/>
    <col min="7169" max="7169" width="38.5703125" style="4" customWidth="1"/>
    <col min="7170" max="7170" width="40.140625" style="4" customWidth="1"/>
    <col min="7171" max="7177" width="14.7109375" style="4" customWidth="1"/>
    <col min="7178" max="7424" width="9.140625" style="4"/>
    <col min="7425" max="7425" width="38.5703125" style="4" customWidth="1"/>
    <col min="7426" max="7426" width="40.140625" style="4" customWidth="1"/>
    <col min="7427" max="7433" width="14.7109375" style="4" customWidth="1"/>
    <col min="7434" max="7680" width="9.140625" style="4"/>
    <col min="7681" max="7681" width="38.5703125" style="4" customWidth="1"/>
    <col min="7682" max="7682" width="40.140625" style="4" customWidth="1"/>
    <col min="7683" max="7689" width="14.7109375" style="4" customWidth="1"/>
    <col min="7690" max="7936" width="9.140625" style="4"/>
    <col min="7937" max="7937" width="38.5703125" style="4" customWidth="1"/>
    <col min="7938" max="7938" width="40.140625" style="4" customWidth="1"/>
    <col min="7939" max="7945" width="14.7109375" style="4" customWidth="1"/>
    <col min="7946" max="8192" width="9.140625" style="4"/>
    <col min="8193" max="8193" width="38.5703125" style="4" customWidth="1"/>
    <col min="8194" max="8194" width="40.140625" style="4" customWidth="1"/>
    <col min="8195" max="8201" width="14.7109375" style="4" customWidth="1"/>
    <col min="8202" max="8448" width="9.140625" style="4"/>
    <col min="8449" max="8449" width="38.5703125" style="4" customWidth="1"/>
    <col min="8450" max="8450" width="40.140625" style="4" customWidth="1"/>
    <col min="8451" max="8457" width="14.7109375" style="4" customWidth="1"/>
    <col min="8458" max="8704" width="9.140625" style="4"/>
    <col min="8705" max="8705" width="38.5703125" style="4" customWidth="1"/>
    <col min="8706" max="8706" width="40.140625" style="4" customWidth="1"/>
    <col min="8707" max="8713" width="14.7109375" style="4" customWidth="1"/>
    <col min="8714" max="8960" width="9.140625" style="4"/>
    <col min="8961" max="8961" width="38.5703125" style="4" customWidth="1"/>
    <col min="8962" max="8962" width="40.140625" style="4" customWidth="1"/>
    <col min="8963" max="8969" width="14.7109375" style="4" customWidth="1"/>
    <col min="8970" max="9216" width="9.140625" style="4"/>
    <col min="9217" max="9217" width="38.5703125" style="4" customWidth="1"/>
    <col min="9218" max="9218" width="40.140625" style="4" customWidth="1"/>
    <col min="9219" max="9225" width="14.7109375" style="4" customWidth="1"/>
    <col min="9226" max="9472" width="9.140625" style="4"/>
    <col min="9473" max="9473" width="38.5703125" style="4" customWidth="1"/>
    <col min="9474" max="9474" width="40.140625" style="4" customWidth="1"/>
    <col min="9475" max="9481" width="14.7109375" style="4" customWidth="1"/>
    <col min="9482" max="9728" width="9.140625" style="4"/>
    <col min="9729" max="9729" width="38.5703125" style="4" customWidth="1"/>
    <col min="9730" max="9730" width="40.140625" style="4" customWidth="1"/>
    <col min="9731" max="9737" width="14.7109375" style="4" customWidth="1"/>
    <col min="9738" max="9984" width="9.140625" style="4"/>
    <col min="9985" max="9985" width="38.5703125" style="4" customWidth="1"/>
    <col min="9986" max="9986" width="40.140625" style="4" customWidth="1"/>
    <col min="9987" max="9993" width="14.7109375" style="4" customWidth="1"/>
    <col min="9994" max="10240" width="9.140625" style="4"/>
    <col min="10241" max="10241" width="38.5703125" style="4" customWidth="1"/>
    <col min="10242" max="10242" width="40.140625" style="4" customWidth="1"/>
    <col min="10243" max="10249" width="14.7109375" style="4" customWidth="1"/>
    <col min="10250" max="10496" width="9.140625" style="4"/>
    <col min="10497" max="10497" width="38.5703125" style="4" customWidth="1"/>
    <col min="10498" max="10498" width="40.140625" style="4" customWidth="1"/>
    <col min="10499" max="10505" width="14.7109375" style="4" customWidth="1"/>
    <col min="10506" max="10752" width="9.140625" style="4"/>
    <col min="10753" max="10753" width="38.5703125" style="4" customWidth="1"/>
    <col min="10754" max="10754" width="40.140625" style="4" customWidth="1"/>
    <col min="10755" max="10761" width="14.7109375" style="4" customWidth="1"/>
    <col min="10762" max="11008" width="9.140625" style="4"/>
    <col min="11009" max="11009" width="38.5703125" style="4" customWidth="1"/>
    <col min="11010" max="11010" width="40.140625" style="4" customWidth="1"/>
    <col min="11011" max="11017" width="14.7109375" style="4" customWidth="1"/>
    <col min="11018" max="11264" width="9.140625" style="4"/>
    <col min="11265" max="11265" width="38.5703125" style="4" customWidth="1"/>
    <col min="11266" max="11266" width="40.140625" style="4" customWidth="1"/>
    <col min="11267" max="11273" width="14.7109375" style="4" customWidth="1"/>
    <col min="11274" max="11520" width="9.140625" style="4"/>
    <col min="11521" max="11521" width="38.5703125" style="4" customWidth="1"/>
    <col min="11522" max="11522" width="40.140625" style="4" customWidth="1"/>
    <col min="11523" max="11529" width="14.7109375" style="4" customWidth="1"/>
    <col min="11530" max="11776" width="9.140625" style="4"/>
    <col min="11777" max="11777" width="38.5703125" style="4" customWidth="1"/>
    <col min="11778" max="11778" width="40.140625" style="4" customWidth="1"/>
    <col min="11779" max="11785" width="14.7109375" style="4" customWidth="1"/>
    <col min="11786" max="12032" width="9.140625" style="4"/>
    <col min="12033" max="12033" width="38.5703125" style="4" customWidth="1"/>
    <col min="12034" max="12034" width="40.140625" style="4" customWidth="1"/>
    <col min="12035" max="12041" width="14.7109375" style="4" customWidth="1"/>
    <col min="12042" max="12288" width="9.140625" style="4"/>
    <col min="12289" max="12289" width="38.5703125" style="4" customWidth="1"/>
    <col min="12290" max="12290" width="40.140625" style="4" customWidth="1"/>
    <col min="12291" max="12297" width="14.7109375" style="4" customWidth="1"/>
    <col min="12298" max="12544" width="9.140625" style="4"/>
    <col min="12545" max="12545" width="38.5703125" style="4" customWidth="1"/>
    <col min="12546" max="12546" width="40.140625" style="4" customWidth="1"/>
    <col min="12547" max="12553" width="14.7109375" style="4" customWidth="1"/>
    <col min="12554" max="12800" width="9.140625" style="4"/>
    <col min="12801" max="12801" width="38.5703125" style="4" customWidth="1"/>
    <col min="12802" max="12802" width="40.140625" style="4" customWidth="1"/>
    <col min="12803" max="12809" width="14.7109375" style="4" customWidth="1"/>
    <col min="12810" max="13056" width="9.140625" style="4"/>
    <col min="13057" max="13057" width="38.5703125" style="4" customWidth="1"/>
    <col min="13058" max="13058" width="40.140625" style="4" customWidth="1"/>
    <col min="13059" max="13065" width="14.7109375" style="4" customWidth="1"/>
    <col min="13066" max="13312" width="9.140625" style="4"/>
    <col min="13313" max="13313" width="38.5703125" style="4" customWidth="1"/>
    <col min="13314" max="13314" width="40.140625" style="4" customWidth="1"/>
    <col min="13315" max="13321" width="14.7109375" style="4" customWidth="1"/>
    <col min="13322" max="13568" width="9.140625" style="4"/>
    <col min="13569" max="13569" width="38.5703125" style="4" customWidth="1"/>
    <col min="13570" max="13570" width="40.140625" style="4" customWidth="1"/>
    <col min="13571" max="13577" width="14.7109375" style="4" customWidth="1"/>
    <col min="13578" max="13824" width="9.140625" style="4"/>
    <col min="13825" max="13825" width="38.5703125" style="4" customWidth="1"/>
    <col min="13826" max="13826" width="40.140625" style="4" customWidth="1"/>
    <col min="13827" max="13833" width="14.7109375" style="4" customWidth="1"/>
    <col min="13834" max="14080" width="9.140625" style="4"/>
    <col min="14081" max="14081" width="38.5703125" style="4" customWidth="1"/>
    <col min="14082" max="14082" width="40.140625" style="4" customWidth="1"/>
    <col min="14083" max="14089" width="14.7109375" style="4" customWidth="1"/>
    <col min="14090" max="14336" width="9.140625" style="4"/>
    <col min="14337" max="14337" width="38.5703125" style="4" customWidth="1"/>
    <col min="14338" max="14338" width="40.140625" style="4" customWidth="1"/>
    <col min="14339" max="14345" width="14.7109375" style="4" customWidth="1"/>
    <col min="14346" max="14592" width="9.140625" style="4"/>
    <col min="14593" max="14593" width="38.5703125" style="4" customWidth="1"/>
    <col min="14594" max="14594" width="40.140625" style="4" customWidth="1"/>
    <col min="14595" max="14601" width="14.7109375" style="4" customWidth="1"/>
    <col min="14602" max="14848" width="9.140625" style="4"/>
    <col min="14849" max="14849" width="38.5703125" style="4" customWidth="1"/>
    <col min="14850" max="14850" width="40.140625" style="4" customWidth="1"/>
    <col min="14851" max="14857" width="14.7109375" style="4" customWidth="1"/>
    <col min="14858" max="15104" width="9.140625" style="4"/>
    <col min="15105" max="15105" width="38.5703125" style="4" customWidth="1"/>
    <col min="15106" max="15106" width="40.140625" style="4" customWidth="1"/>
    <col min="15107" max="15113" width="14.7109375" style="4" customWidth="1"/>
    <col min="15114" max="15360" width="9.140625" style="4"/>
    <col min="15361" max="15361" width="38.5703125" style="4" customWidth="1"/>
    <col min="15362" max="15362" width="40.140625" style="4" customWidth="1"/>
    <col min="15363" max="15369" width="14.7109375" style="4" customWidth="1"/>
    <col min="15370" max="15616" width="9.140625" style="4"/>
    <col min="15617" max="15617" width="38.5703125" style="4" customWidth="1"/>
    <col min="15618" max="15618" width="40.140625" style="4" customWidth="1"/>
    <col min="15619" max="15625" width="14.7109375" style="4" customWidth="1"/>
    <col min="15626" max="15872" width="9.140625" style="4"/>
    <col min="15873" max="15873" width="38.5703125" style="4" customWidth="1"/>
    <col min="15874" max="15874" width="40.140625" style="4" customWidth="1"/>
    <col min="15875" max="15881" width="14.7109375" style="4" customWidth="1"/>
    <col min="15882" max="16128" width="9.140625" style="4"/>
    <col min="16129" max="16129" width="38.5703125" style="4" customWidth="1"/>
    <col min="16130" max="16130" width="40.140625" style="4" customWidth="1"/>
    <col min="16131" max="16137" width="14.7109375" style="4" customWidth="1"/>
    <col min="16138" max="16384" width="9.140625" style="4"/>
  </cols>
  <sheetData>
    <row r="1" spans="1:9">
      <c r="I1" s="41" t="s">
        <v>2</v>
      </c>
    </row>
    <row r="2" spans="1:9">
      <c r="I2" s="42" t="s">
        <v>0</v>
      </c>
    </row>
    <row r="4" spans="1:9">
      <c r="B4" s="5"/>
      <c r="C4" s="43"/>
      <c r="D4" s="44" t="s">
        <v>3</v>
      </c>
      <c r="E4" s="43"/>
      <c r="F4" s="43"/>
      <c r="G4" s="43"/>
      <c r="H4" s="43"/>
      <c r="I4" s="43"/>
    </row>
    <row r="5" spans="1:9" s="8" customFormat="1">
      <c r="A5" s="6"/>
      <c r="B5" s="7"/>
      <c r="C5" s="45"/>
      <c r="D5" s="46" t="s">
        <v>4</v>
      </c>
      <c r="E5" s="45"/>
      <c r="F5" s="45"/>
      <c r="G5" s="45"/>
      <c r="H5" s="45"/>
      <c r="I5" s="45"/>
    </row>
    <row r="6" spans="1:9">
      <c r="I6" s="47" t="s">
        <v>1</v>
      </c>
    </row>
    <row r="7" spans="1:9" ht="18.75" customHeight="1">
      <c r="A7" s="67" t="s">
        <v>5</v>
      </c>
      <c r="B7" s="53" t="s">
        <v>6</v>
      </c>
      <c r="C7" s="53" t="s">
        <v>7</v>
      </c>
      <c r="D7" s="53" t="s">
        <v>8</v>
      </c>
      <c r="E7" s="53"/>
      <c r="F7" s="53"/>
      <c r="G7" s="53"/>
      <c r="H7" s="53"/>
      <c r="I7" s="53"/>
    </row>
    <row r="8" spans="1:9" ht="63">
      <c r="A8" s="69"/>
      <c r="B8" s="53"/>
      <c r="C8" s="53"/>
      <c r="D8" s="9" t="s">
        <v>9</v>
      </c>
      <c r="E8" s="40" t="s">
        <v>10</v>
      </c>
      <c r="F8" s="40" t="s">
        <v>11</v>
      </c>
      <c r="G8" s="40" t="s">
        <v>12</v>
      </c>
      <c r="H8" s="40" t="s">
        <v>13</v>
      </c>
      <c r="I8" s="40" t="s">
        <v>14</v>
      </c>
    </row>
    <row r="9" spans="1:9">
      <c r="A9" s="23">
        <v>1</v>
      </c>
      <c r="B9" s="23">
        <v>2</v>
      </c>
      <c r="C9" s="39">
        <v>3</v>
      </c>
      <c r="D9" s="4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</row>
    <row r="10" spans="1:9" ht="48.75" customHeight="1">
      <c r="A10" s="52" t="s">
        <v>15</v>
      </c>
      <c r="B10" s="79" t="s">
        <v>16</v>
      </c>
      <c r="C10" s="40">
        <v>2022</v>
      </c>
      <c r="D10" s="11">
        <f>(D16+D36+D117)</f>
        <v>277015.59999999998</v>
      </c>
      <c r="E10" s="11">
        <f t="shared" ref="E10:I13" si="0">E16+E36+E117</f>
        <v>11485.4</v>
      </c>
      <c r="F10" s="11">
        <f t="shared" si="0"/>
        <v>69181.099999999991</v>
      </c>
      <c r="G10" s="11">
        <f t="shared" si="0"/>
        <v>995.7</v>
      </c>
      <c r="H10" s="11">
        <f t="shared" si="0"/>
        <v>195353.4</v>
      </c>
      <c r="I10" s="11">
        <f t="shared" si="0"/>
        <v>0</v>
      </c>
    </row>
    <row r="11" spans="1:9" ht="44.25" customHeight="1">
      <c r="A11" s="52"/>
      <c r="B11" s="79"/>
      <c r="C11" s="40">
        <v>2023</v>
      </c>
      <c r="D11" s="11">
        <f>D17+D37+D118</f>
        <v>414440.9</v>
      </c>
      <c r="E11" s="11">
        <f t="shared" si="0"/>
        <v>95082.099999999991</v>
      </c>
      <c r="F11" s="11">
        <f t="shared" si="0"/>
        <v>70635.600000000006</v>
      </c>
      <c r="G11" s="11">
        <f t="shared" si="0"/>
        <v>37893.600000000006</v>
      </c>
      <c r="H11" s="11">
        <f t="shared" si="0"/>
        <v>210829.59999999998</v>
      </c>
      <c r="I11" s="11">
        <f t="shared" si="0"/>
        <v>0</v>
      </c>
    </row>
    <row r="12" spans="1:9" ht="42" customHeight="1">
      <c r="A12" s="52"/>
      <c r="B12" s="79"/>
      <c r="C12" s="40">
        <v>2024</v>
      </c>
      <c r="D12" s="11">
        <f>D18+D38+D119</f>
        <v>127766.20000000001</v>
      </c>
      <c r="E12" s="11">
        <f t="shared" si="0"/>
        <v>669.6</v>
      </c>
      <c r="F12" s="11">
        <f t="shared" si="0"/>
        <v>8407.9</v>
      </c>
      <c r="G12" s="11">
        <f t="shared" si="0"/>
        <v>6289</v>
      </c>
      <c r="H12" s="11">
        <f t="shared" si="0"/>
        <v>112399.7</v>
      </c>
      <c r="I12" s="11">
        <f t="shared" si="0"/>
        <v>0</v>
      </c>
    </row>
    <row r="13" spans="1:9" ht="32.25" customHeight="1">
      <c r="A13" s="52"/>
      <c r="B13" s="79"/>
      <c r="C13" s="40">
        <v>2025</v>
      </c>
      <c r="D13" s="11">
        <f>D19+D39+D120</f>
        <v>150482.1</v>
      </c>
      <c r="E13" s="11">
        <f t="shared" si="0"/>
        <v>0</v>
      </c>
      <c r="F13" s="11">
        <f t="shared" si="0"/>
        <v>35737.300000000003</v>
      </c>
      <c r="G13" s="11">
        <f t="shared" si="0"/>
        <v>6289</v>
      </c>
      <c r="H13" s="11">
        <f t="shared" si="0"/>
        <v>108455.8</v>
      </c>
      <c r="I13" s="11">
        <f t="shared" si="0"/>
        <v>0</v>
      </c>
    </row>
    <row r="14" spans="1:9" ht="42" customHeight="1">
      <c r="A14" s="52"/>
      <c r="B14" s="79"/>
      <c r="C14" s="40" t="s">
        <v>17</v>
      </c>
      <c r="D14" s="11">
        <f t="shared" ref="D14:I14" si="1">SUM(D10:D13)</f>
        <v>969704.79999999993</v>
      </c>
      <c r="E14" s="11">
        <f t="shared" si="1"/>
        <v>107237.09999999999</v>
      </c>
      <c r="F14" s="11">
        <f t="shared" si="1"/>
        <v>183961.90000000002</v>
      </c>
      <c r="G14" s="11">
        <f t="shared" si="1"/>
        <v>51467.3</v>
      </c>
      <c r="H14" s="11">
        <f t="shared" si="1"/>
        <v>627038.5</v>
      </c>
      <c r="I14" s="11">
        <f t="shared" si="1"/>
        <v>0</v>
      </c>
    </row>
    <row r="15" spans="1:9" ht="27.75" customHeight="1">
      <c r="A15" s="12" t="s">
        <v>18</v>
      </c>
      <c r="B15" s="13"/>
      <c r="C15" s="14"/>
      <c r="D15" s="15"/>
      <c r="E15" s="15"/>
      <c r="F15" s="15"/>
      <c r="G15" s="15"/>
      <c r="H15" s="15"/>
      <c r="I15" s="16"/>
    </row>
    <row r="16" spans="1:9" s="3" customFormat="1" ht="23.25" customHeight="1">
      <c r="A16" s="52" t="s">
        <v>19</v>
      </c>
      <c r="B16" s="71"/>
      <c r="C16" s="40">
        <v>2022</v>
      </c>
      <c r="D16" s="25">
        <f t="shared" ref="D16:I19" si="2">D21</f>
        <v>38878.399999999994</v>
      </c>
      <c r="E16" s="25">
        <f t="shared" si="2"/>
        <v>11353.3</v>
      </c>
      <c r="F16" s="25">
        <f t="shared" si="2"/>
        <v>24803.599999999999</v>
      </c>
      <c r="G16" s="25">
        <f t="shared" si="2"/>
        <v>0</v>
      </c>
      <c r="H16" s="25">
        <f t="shared" si="2"/>
        <v>2721.5</v>
      </c>
      <c r="I16" s="25">
        <f t="shared" si="2"/>
        <v>0</v>
      </c>
    </row>
    <row r="17" spans="1:9" s="3" customFormat="1">
      <c r="A17" s="52"/>
      <c r="B17" s="72"/>
      <c r="C17" s="40">
        <v>2023</v>
      </c>
      <c r="D17" s="11">
        <f t="shared" si="2"/>
        <v>151964.70000000001</v>
      </c>
      <c r="E17" s="11">
        <f t="shared" si="2"/>
        <v>94877.9</v>
      </c>
      <c r="F17" s="11">
        <f t="shared" si="2"/>
        <v>30656.7</v>
      </c>
      <c r="G17" s="11">
        <f t="shared" si="2"/>
        <v>25000</v>
      </c>
      <c r="H17" s="11">
        <f t="shared" si="2"/>
        <v>1430.1</v>
      </c>
      <c r="I17" s="11">
        <f t="shared" si="2"/>
        <v>0</v>
      </c>
    </row>
    <row r="18" spans="1:9" s="3" customFormat="1" ht="23.25" customHeight="1">
      <c r="A18" s="52"/>
      <c r="B18" s="72"/>
      <c r="C18" s="40">
        <v>2024</v>
      </c>
      <c r="D18" s="11">
        <f t="shared" si="2"/>
        <v>1430.1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1430.1</v>
      </c>
      <c r="I18" s="11">
        <f t="shared" si="2"/>
        <v>0</v>
      </c>
    </row>
    <row r="19" spans="1:9" s="3" customFormat="1" ht="24.75" customHeight="1">
      <c r="A19" s="52"/>
      <c r="B19" s="72"/>
      <c r="C19" s="40">
        <v>2025</v>
      </c>
      <c r="D19" s="11">
        <f t="shared" si="2"/>
        <v>1430.1</v>
      </c>
      <c r="E19" s="11">
        <f t="shared" si="2"/>
        <v>0</v>
      </c>
      <c r="F19" s="11">
        <f t="shared" si="2"/>
        <v>0</v>
      </c>
      <c r="G19" s="11">
        <f t="shared" si="2"/>
        <v>0</v>
      </c>
      <c r="H19" s="11">
        <f t="shared" si="2"/>
        <v>1430.1</v>
      </c>
      <c r="I19" s="11">
        <f t="shared" si="2"/>
        <v>0</v>
      </c>
    </row>
    <row r="20" spans="1:9" s="3" customFormat="1" ht="24" customHeight="1">
      <c r="A20" s="52"/>
      <c r="B20" s="73"/>
      <c r="C20" s="40" t="s">
        <v>17</v>
      </c>
      <c r="D20" s="11">
        <f t="shared" ref="D20:I20" si="3">SUM(D16:D19)</f>
        <v>193703.30000000002</v>
      </c>
      <c r="E20" s="11">
        <f t="shared" si="3"/>
        <v>106231.2</v>
      </c>
      <c r="F20" s="11">
        <f t="shared" si="3"/>
        <v>55460.3</v>
      </c>
      <c r="G20" s="11">
        <f t="shared" si="3"/>
        <v>25000</v>
      </c>
      <c r="H20" s="11">
        <f t="shared" si="3"/>
        <v>7011.8000000000011</v>
      </c>
      <c r="I20" s="11">
        <f t="shared" si="3"/>
        <v>0</v>
      </c>
    </row>
    <row r="21" spans="1:9" s="3" customFormat="1" ht="25.5" customHeight="1">
      <c r="A21" s="52" t="s">
        <v>20</v>
      </c>
      <c r="B21" s="71"/>
      <c r="C21" s="40">
        <v>2022</v>
      </c>
      <c r="D21" s="11">
        <f>D26+D31</f>
        <v>38878.399999999994</v>
      </c>
      <c r="E21" s="11">
        <f t="shared" ref="E21:I21" si="4">E26+E31</f>
        <v>11353.3</v>
      </c>
      <c r="F21" s="11">
        <f t="shared" si="4"/>
        <v>24803.599999999999</v>
      </c>
      <c r="G21" s="11">
        <f t="shared" si="4"/>
        <v>0</v>
      </c>
      <c r="H21" s="11">
        <f t="shared" si="4"/>
        <v>2721.5</v>
      </c>
      <c r="I21" s="11">
        <f t="shared" si="4"/>
        <v>0</v>
      </c>
    </row>
    <row r="22" spans="1:9" s="3" customFormat="1" ht="20.25" customHeight="1">
      <c r="A22" s="52"/>
      <c r="B22" s="72"/>
      <c r="C22" s="40">
        <v>2023</v>
      </c>
      <c r="D22" s="11">
        <f t="shared" ref="D22:I24" si="5">D27+D32</f>
        <v>151964.70000000001</v>
      </c>
      <c r="E22" s="11">
        <f t="shared" si="5"/>
        <v>94877.9</v>
      </c>
      <c r="F22" s="11">
        <f t="shared" si="5"/>
        <v>30656.7</v>
      </c>
      <c r="G22" s="11">
        <f t="shared" si="5"/>
        <v>25000</v>
      </c>
      <c r="H22" s="11">
        <f t="shared" si="5"/>
        <v>1430.1</v>
      </c>
      <c r="I22" s="11">
        <f t="shared" si="5"/>
        <v>0</v>
      </c>
    </row>
    <row r="23" spans="1:9" s="3" customFormat="1" ht="20.25" customHeight="1">
      <c r="A23" s="52"/>
      <c r="B23" s="72"/>
      <c r="C23" s="40">
        <v>2024</v>
      </c>
      <c r="D23" s="11">
        <f t="shared" si="5"/>
        <v>1430.1</v>
      </c>
      <c r="E23" s="11">
        <f t="shared" si="5"/>
        <v>0</v>
      </c>
      <c r="F23" s="11">
        <f t="shared" si="5"/>
        <v>0</v>
      </c>
      <c r="G23" s="11">
        <f t="shared" si="5"/>
        <v>0</v>
      </c>
      <c r="H23" s="11">
        <f t="shared" si="5"/>
        <v>1430.1</v>
      </c>
      <c r="I23" s="11">
        <f t="shared" si="5"/>
        <v>0</v>
      </c>
    </row>
    <row r="24" spans="1:9" s="3" customFormat="1" ht="24" customHeight="1">
      <c r="A24" s="52"/>
      <c r="B24" s="72"/>
      <c r="C24" s="40">
        <v>2025</v>
      </c>
      <c r="D24" s="11">
        <f t="shared" si="5"/>
        <v>1430.1</v>
      </c>
      <c r="E24" s="11">
        <f t="shared" si="5"/>
        <v>0</v>
      </c>
      <c r="F24" s="11">
        <f t="shared" si="5"/>
        <v>0</v>
      </c>
      <c r="G24" s="11">
        <f t="shared" si="5"/>
        <v>0</v>
      </c>
      <c r="H24" s="11">
        <f t="shared" si="5"/>
        <v>1430.1</v>
      </c>
      <c r="I24" s="11">
        <f t="shared" si="5"/>
        <v>0</v>
      </c>
    </row>
    <row r="25" spans="1:9" s="3" customFormat="1" ht="21.75" customHeight="1">
      <c r="A25" s="52"/>
      <c r="B25" s="73"/>
      <c r="C25" s="40" t="s">
        <v>17</v>
      </c>
      <c r="D25" s="11">
        <f t="shared" ref="D25:I25" si="6">SUM(D21:D24)</f>
        <v>193703.30000000002</v>
      </c>
      <c r="E25" s="11">
        <f t="shared" si="6"/>
        <v>106231.2</v>
      </c>
      <c r="F25" s="11">
        <f t="shared" si="6"/>
        <v>55460.3</v>
      </c>
      <c r="G25" s="11">
        <f t="shared" si="6"/>
        <v>25000</v>
      </c>
      <c r="H25" s="11">
        <f t="shared" si="6"/>
        <v>7011.8000000000011</v>
      </c>
      <c r="I25" s="11">
        <f t="shared" si="6"/>
        <v>0</v>
      </c>
    </row>
    <row r="26" spans="1:9" ht="21" customHeight="1">
      <c r="A26" s="48" t="s">
        <v>74</v>
      </c>
      <c r="B26" s="71"/>
      <c r="C26" s="31">
        <v>2022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</row>
    <row r="27" spans="1:9" ht="18.75" customHeight="1">
      <c r="A27" s="49"/>
      <c r="B27" s="72"/>
      <c r="C27" s="31">
        <v>2023</v>
      </c>
      <c r="D27" s="32">
        <f>SUM(E27:I27)</f>
        <v>135000</v>
      </c>
      <c r="E27" s="32">
        <v>90000</v>
      </c>
      <c r="F27" s="32">
        <v>20000</v>
      </c>
      <c r="G27" s="32">
        <v>25000</v>
      </c>
      <c r="H27" s="32">
        <v>0</v>
      </c>
      <c r="I27" s="32">
        <v>0</v>
      </c>
    </row>
    <row r="28" spans="1:9" ht="18" customHeight="1">
      <c r="A28" s="49"/>
      <c r="B28" s="72"/>
      <c r="C28" s="31">
        <v>2024</v>
      </c>
      <c r="D28" s="32">
        <f>SUM(E28:I28)</f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</row>
    <row r="29" spans="1:9" ht="19.5" customHeight="1">
      <c r="A29" s="49"/>
      <c r="B29" s="72"/>
      <c r="C29" s="31">
        <v>2025</v>
      </c>
      <c r="D29" s="32">
        <f>SUM(E29:I29)</f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</row>
    <row r="30" spans="1:9" ht="24.75" customHeight="1">
      <c r="A30" s="50"/>
      <c r="B30" s="73"/>
      <c r="C30" s="31" t="s">
        <v>17</v>
      </c>
      <c r="D30" s="32">
        <f t="shared" ref="D30:I30" si="7">SUM(D26:D29)</f>
        <v>135000</v>
      </c>
      <c r="E30" s="32">
        <f t="shared" si="7"/>
        <v>90000</v>
      </c>
      <c r="F30" s="32">
        <f t="shared" si="7"/>
        <v>20000</v>
      </c>
      <c r="G30" s="32">
        <f t="shared" si="7"/>
        <v>25000</v>
      </c>
      <c r="H30" s="32">
        <f t="shared" si="7"/>
        <v>0</v>
      </c>
      <c r="I30" s="32">
        <f t="shared" si="7"/>
        <v>0</v>
      </c>
    </row>
    <row r="31" spans="1:9" ht="22.5" customHeight="1">
      <c r="A31" s="48" t="s">
        <v>21</v>
      </c>
      <c r="B31" s="71"/>
      <c r="C31" s="39">
        <v>2022</v>
      </c>
      <c r="D31" s="26">
        <f>SUM(E31:I31)</f>
        <v>38878.399999999994</v>
      </c>
      <c r="E31" s="26">
        <v>11353.3</v>
      </c>
      <c r="F31" s="26">
        <v>24803.599999999999</v>
      </c>
      <c r="G31" s="26">
        <v>0</v>
      </c>
      <c r="H31" s="26">
        <v>2721.5</v>
      </c>
      <c r="I31" s="26">
        <v>0</v>
      </c>
    </row>
    <row r="32" spans="1:9" ht="21.75" customHeight="1">
      <c r="A32" s="49"/>
      <c r="B32" s="72"/>
      <c r="C32" s="39">
        <v>2023</v>
      </c>
      <c r="D32" s="26">
        <f>SUM(E32:I32)</f>
        <v>16964.7</v>
      </c>
      <c r="E32" s="26">
        <v>4877.8999999999996</v>
      </c>
      <c r="F32" s="26">
        <v>10656.7</v>
      </c>
      <c r="G32" s="26">
        <v>0</v>
      </c>
      <c r="H32" s="26">
        <v>1430.1</v>
      </c>
      <c r="I32" s="26">
        <v>0</v>
      </c>
    </row>
    <row r="33" spans="1:9" ht="18" customHeight="1">
      <c r="A33" s="49"/>
      <c r="B33" s="72"/>
      <c r="C33" s="39">
        <v>2024</v>
      </c>
      <c r="D33" s="26">
        <f>SUM(E33:I33)</f>
        <v>1430.1</v>
      </c>
      <c r="E33" s="26">
        <v>0</v>
      </c>
      <c r="F33" s="26">
        <v>0</v>
      </c>
      <c r="G33" s="26">
        <v>0</v>
      </c>
      <c r="H33" s="26">
        <v>1430.1</v>
      </c>
      <c r="I33" s="26">
        <v>0</v>
      </c>
    </row>
    <row r="34" spans="1:9" ht="14.25" customHeight="1">
      <c r="A34" s="49"/>
      <c r="B34" s="72"/>
      <c r="C34" s="39">
        <v>2025</v>
      </c>
      <c r="D34" s="26">
        <f>SUM(E34:I34)</f>
        <v>1430.1</v>
      </c>
      <c r="E34" s="26">
        <v>0</v>
      </c>
      <c r="F34" s="26">
        <v>0</v>
      </c>
      <c r="G34" s="26">
        <v>0</v>
      </c>
      <c r="H34" s="26">
        <v>1430.1</v>
      </c>
      <c r="I34" s="26">
        <v>0</v>
      </c>
    </row>
    <row r="35" spans="1:9" ht="17.25" customHeight="1">
      <c r="A35" s="50"/>
      <c r="B35" s="73"/>
      <c r="C35" s="39" t="s">
        <v>17</v>
      </c>
      <c r="D35" s="26">
        <f t="shared" ref="D35:I35" si="8">SUM(D31:D34)</f>
        <v>58703.299999999988</v>
      </c>
      <c r="E35" s="26">
        <f t="shared" si="8"/>
        <v>16231.199999999999</v>
      </c>
      <c r="F35" s="26">
        <f t="shared" si="8"/>
        <v>35460.300000000003</v>
      </c>
      <c r="G35" s="26">
        <f t="shared" si="8"/>
        <v>0</v>
      </c>
      <c r="H35" s="26">
        <f t="shared" si="8"/>
        <v>7011.8000000000011</v>
      </c>
      <c r="I35" s="26">
        <f t="shared" si="8"/>
        <v>0</v>
      </c>
    </row>
    <row r="36" spans="1:9" s="3" customFormat="1" ht="22.9" customHeight="1">
      <c r="A36" s="52" t="s">
        <v>22</v>
      </c>
      <c r="B36" s="76"/>
      <c r="C36" s="40">
        <v>2022</v>
      </c>
      <c r="D36" s="27">
        <f t="shared" ref="D36:I39" si="9">(D41+D51+D61+D71+D96+D106)</f>
        <v>54988.5</v>
      </c>
      <c r="E36" s="27">
        <f t="shared" si="9"/>
        <v>0</v>
      </c>
      <c r="F36" s="27">
        <f t="shared" si="9"/>
        <v>40132.1</v>
      </c>
      <c r="G36" s="27">
        <f t="shared" si="9"/>
        <v>0</v>
      </c>
      <c r="H36" s="27">
        <f t="shared" si="9"/>
        <v>14856.400000000001</v>
      </c>
      <c r="I36" s="27">
        <f t="shared" si="9"/>
        <v>0</v>
      </c>
    </row>
    <row r="37" spans="1:9" s="3" customFormat="1" ht="21" customHeight="1">
      <c r="A37" s="52"/>
      <c r="B37" s="77"/>
      <c r="C37" s="40">
        <v>2023</v>
      </c>
      <c r="D37" s="38">
        <f t="shared" si="9"/>
        <v>66754.899999999994</v>
      </c>
      <c r="E37" s="27">
        <f t="shared" si="9"/>
        <v>0</v>
      </c>
      <c r="F37" s="27">
        <f t="shared" si="9"/>
        <v>34603.300000000003</v>
      </c>
      <c r="G37" s="27">
        <f t="shared" si="9"/>
        <v>0</v>
      </c>
      <c r="H37" s="27">
        <f t="shared" si="9"/>
        <v>32151.599999999999</v>
      </c>
      <c r="I37" s="27">
        <f t="shared" si="9"/>
        <v>0</v>
      </c>
    </row>
    <row r="38" spans="1:9" s="3" customFormat="1" ht="21" customHeight="1">
      <c r="A38" s="52"/>
      <c r="B38" s="77"/>
      <c r="C38" s="40">
        <v>2024</v>
      </c>
      <c r="D38" s="27">
        <f t="shared" si="9"/>
        <v>1865.6</v>
      </c>
      <c r="E38" s="27">
        <f t="shared" si="9"/>
        <v>0</v>
      </c>
      <c r="F38" s="27">
        <f t="shared" si="9"/>
        <v>0</v>
      </c>
      <c r="G38" s="27">
        <f t="shared" si="9"/>
        <v>0</v>
      </c>
      <c r="H38" s="27">
        <f t="shared" si="9"/>
        <v>1865.6</v>
      </c>
      <c r="I38" s="27">
        <f t="shared" si="9"/>
        <v>0</v>
      </c>
    </row>
    <row r="39" spans="1:9" s="3" customFormat="1">
      <c r="A39" s="52"/>
      <c r="B39" s="77"/>
      <c r="C39" s="40">
        <v>2025</v>
      </c>
      <c r="D39" s="27">
        <f t="shared" si="9"/>
        <v>0</v>
      </c>
      <c r="E39" s="27">
        <f t="shared" si="9"/>
        <v>0</v>
      </c>
      <c r="F39" s="27">
        <f t="shared" si="9"/>
        <v>0</v>
      </c>
      <c r="G39" s="27">
        <f t="shared" si="9"/>
        <v>0</v>
      </c>
      <c r="H39" s="27">
        <f t="shared" si="9"/>
        <v>0</v>
      </c>
      <c r="I39" s="27">
        <f t="shared" si="9"/>
        <v>0</v>
      </c>
    </row>
    <row r="40" spans="1:9" s="3" customFormat="1" ht="22.9" customHeight="1">
      <c r="A40" s="52"/>
      <c r="B40" s="78"/>
      <c r="C40" s="40" t="s">
        <v>17</v>
      </c>
      <c r="D40" s="11">
        <f t="shared" ref="D40:I40" si="10">SUM(D36:D39)</f>
        <v>123609</v>
      </c>
      <c r="E40" s="11">
        <f t="shared" si="10"/>
        <v>0</v>
      </c>
      <c r="F40" s="11">
        <f t="shared" si="10"/>
        <v>74735.399999999994</v>
      </c>
      <c r="G40" s="11">
        <f t="shared" si="10"/>
        <v>0</v>
      </c>
      <c r="H40" s="11">
        <f t="shared" si="10"/>
        <v>48873.599999999999</v>
      </c>
      <c r="I40" s="11">
        <f t="shared" si="10"/>
        <v>0</v>
      </c>
    </row>
    <row r="41" spans="1:9" s="3" customFormat="1" ht="18.75" customHeight="1">
      <c r="A41" s="52" t="s">
        <v>23</v>
      </c>
      <c r="B41" s="71"/>
      <c r="C41" s="40">
        <v>2022</v>
      </c>
      <c r="D41" s="11">
        <f t="shared" ref="D41:I44" si="11">D46</f>
        <v>18956.400000000001</v>
      </c>
      <c r="E41" s="11">
        <f t="shared" si="11"/>
        <v>0</v>
      </c>
      <c r="F41" s="11">
        <f t="shared" si="11"/>
        <v>13365.6</v>
      </c>
      <c r="G41" s="11">
        <f t="shared" si="11"/>
        <v>0</v>
      </c>
      <c r="H41" s="11">
        <f t="shared" si="11"/>
        <v>5590.8</v>
      </c>
      <c r="I41" s="11">
        <f t="shared" si="11"/>
        <v>0</v>
      </c>
    </row>
    <row r="42" spans="1:9" s="3" customFormat="1" ht="18.600000000000001" customHeight="1">
      <c r="A42" s="52"/>
      <c r="B42" s="72"/>
      <c r="C42" s="40">
        <v>2023</v>
      </c>
      <c r="D42" s="11">
        <f t="shared" si="11"/>
        <v>49077.9</v>
      </c>
      <c r="E42" s="11">
        <f t="shared" si="11"/>
        <v>0</v>
      </c>
      <c r="F42" s="11">
        <f t="shared" si="11"/>
        <v>34603.300000000003</v>
      </c>
      <c r="G42" s="11">
        <f t="shared" si="11"/>
        <v>0</v>
      </c>
      <c r="H42" s="11">
        <f t="shared" si="11"/>
        <v>14474.6</v>
      </c>
      <c r="I42" s="11">
        <f t="shared" si="11"/>
        <v>0</v>
      </c>
    </row>
    <row r="43" spans="1:9" s="3" customFormat="1" ht="19.149999999999999" customHeight="1">
      <c r="A43" s="52"/>
      <c r="B43" s="72"/>
      <c r="C43" s="40">
        <v>2024</v>
      </c>
      <c r="D43" s="11">
        <f t="shared" si="11"/>
        <v>0</v>
      </c>
      <c r="E43" s="11">
        <f t="shared" si="11"/>
        <v>0</v>
      </c>
      <c r="F43" s="11">
        <f t="shared" si="11"/>
        <v>0</v>
      </c>
      <c r="G43" s="11">
        <f t="shared" si="11"/>
        <v>0</v>
      </c>
      <c r="H43" s="11">
        <f t="shared" si="11"/>
        <v>0</v>
      </c>
      <c r="I43" s="11">
        <f t="shared" si="11"/>
        <v>0</v>
      </c>
    </row>
    <row r="44" spans="1:9" s="3" customFormat="1" ht="22.9" customHeight="1">
      <c r="A44" s="52"/>
      <c r="B44" s="72"/>
      <c r="C44" s="40">
        <v>2025</v>
      </c>
      <c r="D44" s="11">
        <f t="shared" si="11"/>
        <v>0</v>
      </c>
      <c r="E44" s="11">
        <f t="shared" si="11"/>
        <v>0</v>
      </c>
      <c r="F44" s="11">
        <f t="shared" si="11"/>
        <v>0</v>
      </c>
      <c r="G44" s="11">
        <f t="shared" si="11"/>
        <v>0</v>
      </c>
      <c r="H44" s="11">
        <f t="shared" si="11"/>
        <v>0</v>
      </c>
      <c r="I44" s="11">
        <f t="shared" si="11"/>
        <v>0</v>
      </c>
    </row>
    <row r="45" spans="1:9" s="3" customFormat="1" ht="23.25" customHeight="1">
      <c r="A45" s="52"/>
      <c r="B45" s="73"/>
      <c r="C45" s="40" t="s">
        <v>17</v>
      </c>
      <c r="D45" s="27">
        <f t="shared" ref="D45:I45" si="12">SUM(D41:D44)</f>
        <v>68034.3</v>
      </c>
      <c r="E45" s="27">
        <f t="shared" si="12"/>
        <v>0</v>
      </c>
      <c r="F45" s="27">
        <f t="shared" si="12"/>
        <v>47968.9</v>
      </c>
      <c r="G45" s="27">
        <f t="shared" si="12"/>
        <v>0</v>
      </c>
      <c r="H45" s="27">
        <f t="shared" si="12"/>
        <v>20065.400000000001</v>
      </c>
      <c r="I45" s="27">
        <f t="shared" si="12"/>
        <v>0</v>
      </c>
    </row>
    <row r="46" spans="1:9" ht="18.75" customHeight="1">
      <c r="A46" s="48" t="s">
        <v>24</v>
      </c>
      <c r="B46" s="71"/>
      <c r="C46" s="39">
        <v>2022</v>
      </c>
      <c r="D46" s="26">
        <f>SUM(E46:I46)</f>
        <v>18956.400000000001</v>
      </c>
      <c r="E46" s="26">
        <v>0</v>
      </c>
      <c r="F46" s="26">
        <v>13365.6</v>
      </c>
      <c r="G46" s="26">
        <v>0</v>
      </c>
      <c r="H46" s="26">
        <v>5590.8</v>
      </c>
      <c r="I46" s="26">
        <v>0</v>
      </c>
    </row>
    <row r="47" spans="1:9">
      <c r="A47" s="49"/>
      <c r="B47" s="72"/>
      <c r="C47" s="39">
        <v>2023</v>
      </c>
      <c r="D47" s="26">
        <f>SUM(E47:I47)</f>
        <v>49077.9</v>
      </c>
      <c r="E47" s="26">
        <v>0</v>
      </c>
      <c r="F47" s="26">
        <v>34603.300000000003</v>
      </c>
      <c r="G47" s="26">
        <v>0</v>
      </c>
      <c r="H47" s="26">
        <v>14474.6</v>
      </c>
      <c r="I47" s="26">
        <v>0</v>
      </c>
    </row>
    <row r="48" spans="1:9">
      <c r="A48" s="49"/>
      <c r="B48" s="72"/>
      <c r="C48" s="39">
        <v>2024</v>
      </c>
      <c r="D48" s="26">
        <f>SUM(E48:I48)</f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</row>
    <row r="49" spans="1:9">
      <c r="A49" s="49"/>
      <c r="B49" s="72"/>
      <c r="C49" s="39">
        <v>2025</v>
      </c>
      <c r="D49" s="26">
        <f>SUM(E49:I49)</f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</row>
    <row r="50" spans="1:9">
      <c r="A50" s="50"/>
      <c r="B50" s="73"/>
      <c r="C50" s="39" t="s">
        <v>17</v>
      </c>
      <c r="D50" s="26">
        <f t="shared" ref="D50:I50" si="13">SUM(D46:D49)</f>
        <v>68034.3</v>
      </c>
      <c r="E50" s="26">
        <f t="shared" si="13"/>
        <v>0</v>
      </c>
      <c r="F50" s="26">
        <f t="shared" si="13"/>
        <v>47968.9</v>
      </c>
      <c r="G50" s="26">
        <f t="shared" si="13"/>
        <v>0</v>
      </c>
      <c r="H50" s="26">
        <f t="shared" si="13"/>
        <v>20065.400000000001</v>
      </c>
      <c r="I50" s="26">
        <f t="shared" si="13"/>
        <v>0</v>
      </c>
    </row>
    <row r="51" spans="1:9" s="3" customFormat="1" ht="18.75" customHeight="1">
      <c r="A51" s="52" t="s">
        <v>25</v>
      </c>
      <c r="B51" s="71"/>
      <c r="C51" s="40">
        <v>2022</v>
      </c>
      <c r="D51" s="11">
        <f t="shared" ref="D51:I55" si="14">D56</f>
        <v>7300</v>
      </c>
      <c r="E51" s="11">
        <f t="shared" si="14"/>
        <v>0</v>
      </c>
      <c r="F51" s="11">
        <f t="shared" si="14"/>
        <v>6862</v>
      </c>
      <c r="G51" s="11">
        <f t="shared" si="14"/>
        <v>0</v>
      </c>
      <c r="H51" s="11">
        <f t="shared" si="14"/>
        <v>438</v>
      </c>
      <c r="I51" s="11">
        <f t="shared" si="14"/>
        <v>0</v>
      </c>
    </row>
    <row r="52" spans="1:9" s="3" customFormat="1">
      <c r="A52" s="52"/>
      <c r="B52" s="72"/>
      <c r="C52" s="40">
        <v>2023</v>
      </c>
      <c r="D52" s="11">
        <f t="shared" si="14"/>
        <v>5700</v>
      </c>
      <c r="E52" s="11">
        <f t="shared" si="14"/>
        <v>0</v>
      </c>
      <c r="F52" s="11">
        <f t="shared" si="14"/>
        <v>0</v>
      </c>
      <c r="G52" s="11">
        <f t="shared" si="14"/>
        <v>0</v>
      </c>
      <c r="H52" s="11">
        <f t="shared" si="14"/>
        <v>5700</v>
      </c>
      <c r="I52" s="11">
        <f t="shared" si="14"/>
        <v>0</v>
      </c>
    </row>
    <row r="53" spans="1:9" s="3" customFormat="1">
      <c r="A53" s="52"/>
      <c r="B53" s="72"/>
      <c r="C53" s="40">
        <v>2024</v>
      </c>
      <c r="D53" s="11">
        <f t="shared" si="14"/>
        <v>0</v>
      </c>
      <c r="E53" s="11">
        <f t="shared" si="14"/>
        <v>0</v>
      </c>
      <c r="F53" s="11">
        <f t="shared" si="14"/>
        <v>0</v>
      </c>
      <c r="G53" s="11">
        <f t="shared" si="14"/>
        <v>0</v>
      </c>
      <c r="H53" s="11">
        <f t="shared" si="14"/>
        <v>0</v>
      </c>
      <c r="I53" s="11">
        <f t="shared" si="14"/>
        <v>0</v>
      </c>
    </row>
    <row r="54" spans="1:9" s="3" customFormat="1">
      <c r="A54" s="52"/>
      <c r="B54" s="72"/>
      <c r="C54" s="40">
        <v>2025</v>
      </c>
      <c r="D54" s="11">
        <f t="shared" si="14"/>
        <v>0</v>
      </c>
      <c r="E54" s="11">
        <f t="shared" si="14"/>
        <v>0</v>
      </c>
      <c r="F54" s="11">
        <f t="shared" si="14"/>
        <v>0</v>
      </c>
      <c r="G54" s="11">
        <f t="shared" si="14"/>
        <v>0</v>
      </c>
      <c r="H54" s="11">
        <f t="shared" si="14"/>
        <v>0</v>
      </c>
      <c r="I54" s="11">
        <f t="shared" si="14"/>
        <v>0</v>
      </c>
    </row>
    <row r="55" spans="1:9" s="3" customFormat="1" ht="24.6" customHeight="1">
      <c r="A55" s="52"/>
      <c r="B55" s="73"/>
      <c r="C55" s="40" t="s">
        <v>17</v>
      </c>
      <c r="D55" s="11">
        <f t="shared" si="14"/>
        <v>13000</v>
      </c>
      <c r="E55" s="11">
        <f t="shared" si="14"/>
        <v>0</v>
      </c>
      <c r="F55" s="11">
        <f t="shared" si="14"/>
        <v>6862</v>
      </c>
      <c r="G55" s="11">
        <f t="shared" si="14"/>
        <v>0</v>
      </c>
      <c r="H55" s="11">
        <f t="shared" si="14"/>
        <v>6138</v>
      </c>
      <c r="I55" s="11">
        <f t="shared" si="14"/>
        <v>0</v>
      </c>
    </row>
    <row r="56" spans="1:9" ht="18.75" customHeight="1">
      <c r="A56" s="48" t="s">
        <v>26</v>
      </c>
      <c r="B56" s="71"/>
      <c r="C56" s="39">
        <v>2022</v>
      </c>
      <c r="D56" s="26">
        <f>SUM(E56:I56)</f>
        <v>7300</v>
      </c>
      <c r="E56" s="26">
        <v>0</v>
      </c>
      <c r="F56" s="26">
        <v>6862</v>
      </c>
      <c r="G56" s="26">
        <v>0</v>
      </c>
      <c r="H56" s="26">
        <v>438</v>
      </c>
      <c r="I56" s="26">
        <v>0</v>
      </c>
    </row>
    <row r="57" spans="1:9">
      <c r="A57" s="49"/>
      <c r="B57" s="72"/>
      <c r="C57" s="39">
        <v>2023</v>
      </c>
      <c r="D57" s="26">
        <f>SUM(E57:I57)</f>
        <v>5700</v>
      </c>
      <c r="E57" s="26">
        <v>0</v>
      </c>
      <c r="F57" s="26">
        <v>0</v>
      </c>
      <c r="G57" s="26">
        <v>0</v>
      </c>
      <c r="H57" s="26">
        <v>5700</v>
      </c>
      <c r="I57" s="26">
        <v>0</v>
      </c>
    </row>
    <row r="58" spans="1:9">
      <c r="A58" s="49"/>
      <c r="B58" s="72"/>
      <c r="C58" s="39">
        <v>2024</v>
      </c>
      <c r="D58" s="26">
        <f>SUM(E58:I58)</f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>
      <c r="A59" s="49"/>
      <c r="B59" s="72"/>
      <c r="C59" s="39">
        <v>2025</v>
      </c>
      <c r="D59" s="26">
        <f>SUM(E59:I59)</f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>
      <c r="A60" s="50"/>
      <c r="B60" s="73"/>
      <c r="C60" s="39" t="s">
        <v>17</v>
      </c>
      <c r="D60" s="26">
        <f t="shared" ref="D60:I60" si="15">SUM(D56:D59)</f>
        <v>13000</v>
      </c>
      <c r="E60" s="26">
        <f t="shared" si="15"/>
        <v>0</v>
      </c>
      <c r="F60" s="26">
        <f t="shared" si="15"/>
        <v>6862</v>
      </c>
      <c r="G60" s="26">
        <f t="shared" si="15"/>
        <v>0</v>
      </c>
      <c r="H60" s="26">
        <f t="shared" si="15"/>
        <v>6138</v>
      </c>
      <c r="I60" s="26">
        <f t="shared" si="15"/>
        <v>0</v>
      </c>
    </row>
    <row r="61" spans="1:9" s="3" customFormat="1" ht="28.5" customHeight="1">
      <c r="A61" s="52" t="s">
        <v>27</v>
      </c>
      <c r="B61" s="71"/>
      <c r="C61" s="40">
        <v>2022</v>
      </c>
      <c r="D61" s="11">
        <f t="shared" ref="D61:H64" si="16">D66</f>
        <v>0</v>
      </c>
      <c r="E61" s="11">
        <f t="shared" si="16"/>
        <v>0</v>
      </c>
      <c r="F61" s="11">
        <f t="shared" si="16"/>
        <v>0</v>
      </c>
      <c r="G61" s="11">
        <f t="shared" si="16"/>
        <v>0</v>
      </c>
      <c r="H61" s="11">
        <f t="shared" si="16"/>
        <v>0</v>
      </c>
      <c r="I61" s="11">
        <v>0</v>
      </c>
    </row>
    <row r="62" spans="1:9" s="3" customFormat="1" ht="27.75" customHeight="1">
      <c r="A62" s="52"/>
      <c r="B62" s="72"/>
      <c r="C62" s="40">
        <v>2023</v>
      </c>
      <c r="D62" s="11">
        <f t="shared" si="16"/>
        <v>0</v>
      </c>
      <c r="E62" s="11">
        <f t="shared" si="16"/>
        <v>0</v>
      </c>
      <c r="F62" s="11">
        <f t="shared" si="16"/>
        <v>0</v>
      </c>
      <c r="G62" s="11">
        <f t="shared" si="16"/>
        <v>0</v>
      </c>
      <c r="H62" s="11">
        <f t="shared" si="16"/>
        <v>0</v>
      </c>
      <c r="I62" s="11">
        <f>I67</f>
        <v>0</v>
      </c>
    </row>
    <row r="63" spans="1:9" s="3" customFormat="1" ht="30.75" customHeight="1">
      <c r="A63" s="52"/>
      <c r="B63" s="72"/>
      <c r="C63" s="40">
        <v>2024</v>
      </c>
      <c r="D63" s="11">
        <f t="shared" si="16"/>
        <v>0</v>
      </c>
      <c r="E63" s="11">
        <f t="shared" si="16"/>
        <v>0</v>
      </c>
      <c r="F63" s="11">
        <f t="shared" si="16"/>
        <v>0</v>
      </c>
      <c r="G63" s="11">
        <f t="shared" si="16"/>
        <v>0</v>
      </c>
      <c r="H63" s="11">
        <f t="shared" si="16"/>
        <v>0</v>
      </c>
      <c r="I63" s="11">
        <f>I68</f>
        <v>0</v>
      </c>
    </row>
    <row r="64" spans="1:9" s="3" customFormat="1" ht="27.75" customHeight="1">
      <c r="A64" s="52"/>
      <c r="B64" s="72"/>
      <c r="C64" s="40">
        <v>2025</v>
      </c>
      <c r="D64" s="11">
        <f t="shared" si="16"/>
        <v>0</v>
      </c>
      <c r="E64" s="11">
        <f t="shared" si="16"/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>I69</f>
        <v>0</v>
      </c>
    </row>
    <row r="65" spans="1:9" s="3" customFormat="1" ht="24.75" customHeight="1">
      <c r="A65" s="52"/>
      <c r="B65" s="73"/>
      <c r="C65" s="40" t="s">
        <v>17</v>
      </c>
      <c r="D65" s="11">
        <f>SUM(D61:D64)</f>
        <v>0</v>
      </c>
      <c r="E65" s="11">
        <f>E70</f>
        <v>0</v>
      </c>
      <c r="F65" s="11">
        <f>F70</f>
        <v>0</v>
      </c>
      <c r="G65" s="11">
        <f>G70</f>
        <v>0</v>
      </c>
      <c r="H65" s="11">
        <f>H70</f>
        <v>0</v>
      </c>
      <c r="I65" s="11">
        <f>I70</f>
        <v>0</v>
      </c>
    </row>
    <row r="66" spans="1:9" ht="18.75" customHeight="1">
      <c r="A66" s="48" t="s">
        <v>28</v>
      </c>
      <c r="B66" s="71"/>
      <c r="C66" s="39">
        <v>2022</v>
      </c>
      <c r="D66" s="26">
        <f>SUM(E66:I66)</f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>
      <c r="A67" s="49"/>
      <c r="B67" s="72"/>
      <c r="C67" s="39">
        <v>2023</v>
      </c>
      <c r="D67" s="26">
        <f>SUM(E67:I67)</f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>
      <c r="A68" s="49"/>
      <c r="B68" s="72"/>
      <c r="C68" s="39">
        <v>2024</v>
      </c>
      <c r="D68" s="26">
        <f>SUM(E68:I68)</f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>
      <c r="A69" s="49"/>
      <c r="B69" s="72"/>
      <c r="C69" s="39">
        <v>2025</v>
      </c>
      <c r="D69" s="26">
        <f>SUM(E69:I69)</f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ht="32.25" customHeight="1">
      <c r="A70" s="50"/>
      <c r="B70" s="73"/>
      <c r="C70" s="39" t="s">
        <v>17</v>
      </c>
      <c r="D70" s="26">
        <f t="shared" ref="D70:I70" si="17">SUM(D66:D69)</f>
        <v>0</v>
      </c>
      <c r="E70" s="26">
        <f t="shared" si="17"/>
        <v>0</v>
      </c>
      <c r="F70" s="26">
        <f t="shared" si="17"/>
        <v>0</v>
      </c>
      <c r="G70" s="26">
        <f t="shared" si="17"/>
        <v>0</v>
      </c>
      <c r="H70" s="26">
        <f t="shared" si="17"/>
        <v>0</v>
      </c>
      <c r="I70" s="26">
        <f t="shared" si="17"/>
        <v>0</v>
      </c>
    </row>
    <row r="71" spans="1:9" s="3" customFormat="1" ht="27" customHeight="1">
      <c r="A71" s="52" t="s">
        <v>29</v>
      </c>
      <c r="B71" s="74"/>
      <c r="C71" s="40">
        <v>2022</v>
      </c>
      <c r="D71" s="11">
        <f t="shared" ref="D71:I74" si="18">D76+D81+D86+D91</f>
        <v>28732.1</v>
      </c>
      <c r="E71" s="11">
        <f t="shared" si="18"/>
        <v>0</v>
      </c>
      <c r="F71" s="11">
        <f t="shared" si="18"/>
        <v>19904.5</v>
      </c>
      <c r="G71" s="11">
        <f t="shared" si="18"/>
        <v>0</v>
      </c>
      <c r="H71" s="11">
        <f t="shared" si="18"/>
        <v>8827.6</v>
      </c>
      <c r="I71" s="11">
        <f t="shared" si="18"/>
        <v>0</v>
      </c>
    </row>
    <row r="72" spans="1:9" s="3" customFormat="1" ht="24" customHeight="1">
      <c r="A72" s="52"/>
      <c r="B72" s="75"/>
      <c r="C72" s="40">
        <v>2023</v>
      </c>
      <c r="D72" s="11">
        <f t="shared" si="18"/>
        <v>4785.7</v>
      </c>
      <c r="E72" s="11">
        <f t="shared" si="18"/>
        <v>0</v>
      </c>
      <c r="F72" s="11">
        <f t="shared" si="18"/>
        <v>0</v>
      </c>
      <c r="G72" s="11">
        <f t="shared" si="18"/>
        <v>0</v>
      </c>
      <c r="H72" s="11">
        <f t="shared" si="18"/>
        <v>4785.7</v>
      </c>
      <c r="I72" s="11">
        <f t="shared" si="18"/>
        <v>0</v>
      </c>
    </row>
    <row r="73" spans="1:9" s="3" customFormat="1" ht="25.5" customHeight="1">
      <c r="A73" s="52"/>
      <c r="B73" s="75"/>
      <c r="C73" s="40">
        <v>2024</v>
      </c>
      <c r="D73" s="11">
        <f t="shared" si="18"/>
        <v>0</v>
      </c>
      <c r="E73" s="11">
        <f t="shared" si="18"/>
        <v>0</v>
      </c>
      <c r="F73" s="11">
        <f t="shared" si="18"/>
        <v>0</v>
      </c>
      <c r="G73" s="11">
        <f t="shared" si="18"/>
        <v>0</v>
      </c>
      <c r="H73" s="11">
        <f t="shared" si="18"/>
        <v>0</v>
      </c>
      <c r="I73" s="11">
        <f t="shared" si="18"/>
        <v>0</v>
      </c>
    </row>
    <row r="74" spans="1:9" s="3" customFormat="1" ht="25.5" customHeight="1">
      <c r="A74" s="52"/>
      <c r="B74" s="75"/>
      <c r="C74" s="40">
        <v>2025</v>
      </c>
      <c r="D74" s="11">
        <f t="shared" si="18"/>
        <v>0</v>
      </c>
      <c r="E74" s="11">
        <f t="shared" si="18"/>
        <v>0</v>
      </c>
      <c r="F74" s="11">
        <f t="shared" si="18"/>
        <v>0</v>
      </c>
      <c r="G74" s="11">
        <f t="shared" si="18"/>
        <v>0</v>
      </c>
      <c r="H74" s="11">
        <f t="shared" si="18"/>
        <v>0</v>
      </c>
      <c r="I74" s="11">
        <f t="shared" si="18"/>
        <v>0</v>
      </c>
    </row>
    <row r="75" spans="1:9" s="3" customFormat="1" ht="26.25" customHeight="1">
      <c r="A75" s="52"/>
      <c r="B75" s="75"/>
      <c r="C75" s="40" t="s">
        <v>17</v>
      </c>
      <c r="D75" s="11">
        <f t="shared" ref="D75:I75" si="19">SUM(D71:D74)</f>
        <v>33517.799999999996</v>
      </c>
      <c r="E75" s="11">
        <f t="shared" si="19"/>
        <v>0</v>
      </c>
      <c r="F75" s="11">
        <f t="shared" si="19"/>
        <v>19904.5</v>
      </c>
      <c r="G75" s="11">
        <f t="shared" si="19"/>
        <v>0</v>
      </c>
      <c r="H75" s="11">
        <f t="shared" si="19"/>
        <v>13613.3</v>
      </c>
      <c r="I75" s="11">
        <f t="shared" si="19"/>
        <v>0</v>
      </c>
    </row>
    <row r="76" spans="1:9" ht="21.75" customHeight="1">
      <c r="A76" s="48" t="s">
        <v>30</v>
      </c>
      <c r="B76" s="71"/>
      <c r="C76" s="39">
        <v>2022</v>
      </c>
      <c r="D76" s="26">
        <f>SUM(E76:I76)</f>
        <v>6446.1</v>
      </c>
      <c r="E76" s="26">
        <v>0</v>
      </c>
      <c r="F76" s="26">
        <v>0</v>
      </c>
      <c r="G76" s="26">
        <v>0</v>
      </c>
      <c r="H76" s="26">
        <v>6446.1</v>
      </c>
      <c r="I76" s="26">
        <v>0</v>
      </c>
    </row>
    <row r="77" spans="1:9" ht="21.75" customHeight="1">
      <c r="A77" s="49"/>
      <c r="B77" s="72"/>
      <c r="C77" s="39">
        <v>2023</v>
      </c>
      <c r="D77" s="26">
        <f>SUM(E77:I77)</f>
        <v>3157.7</v>
      </c>
      <c r="E77" s="26">
        <v>0</v>
      </c>
      <c r="F77" s="26">
        <v>0</v>
      </c>
      <c r="G77" s="26">
        <v>0</v>
      </c>
      <c r="H77" s="26">
        <v>3157.7</v>
      </c>
      <c r="I77" s="26">
        <v>0</v>
      </c>
    </row>
    <row r="78" spans="1:9" ht="24" customHeight="1">
      <c r="A78" s="49"/>
      <c r="B78" s="72"/>
      <c r="C78" s="39">
        <v>2024</v>
      </c>
      <c r="D78" s="26">
        <f>SUM(E78:I78)</f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</row>
    <row r="79" spans="1:9" ht="21.75" customHeight="1">
      <c r="A79" s="49"/>
      <c r="B79" s="72"/>
      <c r="C79" s="39">
        <v>2025</v>
      </c>
      <c r="D79" s="26">
        <f>SUM(E79:I79)</f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</row>
    <row r="80" spans="1:9" ht="27.75" customHeight="1">
      <c r="A80" s="50"/>
      <c r="B80" s="73"/>
      <c r="C80" s="39" t="s">
        <v>17</v>
      </c>
      <c r="D80" s="26">
        <f t="shared" ref="D80:I80" si="20">SUM(D76:D79)</f>
        <v>9603.7999999999993</v>
      </c>
      <c r="E80" s="26">
        <f t="shared" si="20"/>
        <v>0</v>
      </c>
      <c r="F80" s="26">
        <f t="shared" si="20"/>
        <v>0</v>
      </c>
      <c r="G80" s="26">
        <f t="shared" si="20"/>
        <v>0</v>
      </c>
      <c r="H80" s="26">
        <f t="shared" si="20"/>
        <v>9603.7999999999993</v>
      </c>
      <c r="I80" s="26">
        <f t="shared" si="20"/>
        <v>0</v>
      </c>
    </row>
    <row r="81" spans="1:9" ht="18.75" customHeight="1">
      <c r="A81" s="48" t="s">
        <v>31</v>
      </c>
      <c r="B81" s="71"/>
      <c r="C81" s="39">
        <v>2022</v>
      </c>
      <c r="D81" s="26">
        <f>SUM(E81:I81)</f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</row>
    <row r="82" spans="1:9">
      <c r="A82" s="49"/>
      <c r="B82" s="72"/>
      <c r="C82" s="39">
        <v>2023</v>
      </c>
      <c r="D82" s="26">
        <f>SUM(E82:I82)</f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3" spans="1:9">
      <c r="A83" s="49"/>
      <c r="B83" s="72"/>
      <c r="C83" s="39">
        <v>2024</v>
      </c>
      <c r="D83" s="26">
        <f>SUM(E83:I83)</f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</row>
    <row r="84" spans="1:9">
      <c r="A84" s="49"/>
      <c r="B84" s="72"/>
      <c r="C84" s="39">
        <v>2025</v>
      </c>
      <c r="D84" s="26">
        <f>SUM(E84:I84)</f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</row>
    <row r="85" spans="1:9">
      <c r="A85" s="50"/>
      <c r="B85" s="73"/>
      <c r="C85" s="39" t="s">
        <v>17</v>
      </c>
      <c r="D85" s="26">
        <f t="shared" ref="D85:I85" si="21">SUM(D81:D84)</f>
        <v>0</v>
      </c>
      <c r="E85" s="26">
        <f t="shared" si="21"/>
        <v>0</v>
      </c>
      <c r="F85" s="26">
        <f t="shared" si="21"/>
        <v>0</v>
      </c>
      <c r="G85" s="26">
        <f t="shared" si="21"/>
        <v>0</v>
      </c>
      <c r="H85" s="26">
        <f t="shared" si="21"/>
        <v>0</v>
      </c>
      <c r="I85" s="26">
        <f t="shared" si="21"/>
        <v>0</v>
      </c>
    </row>
    <row r="86" spans="1:9" ht="18.75" customHeight="1">
      <c r="A86" s="48" t="s">
        <v>32</v>
      </c>
      <c r="B86" s="71"/>
      <c r="C86" s="39">
        <v>2022</v>
      </c>
      <c r="D86" s="26">
        <f>SUM(E86:I86)</f>
        <v>650.70000000000005</v>
      </c>
      <c r="E86" s="26">
        <v>0</v>
      </c>
      <c r="F86" s="26">
        <v>0</v>
      </c>
      <c r="G86" s="26">
        <v>0</v>
      </c>
      <c r="H86" s="26">
        <v>650.70000000000005</v>
      </c>
      <c r="I86" s="26">
        <v>0</v>
      </c>
    </row>
    <row r="87" spans="1:9">
      <c r="A87" s="49"/>
      <c r="B87" s="72"/>
      <c r="C87" s="39">
        <v>2023</v>
      </c>
      <c r="D87" s="26">
        <f>SUM(E87:I87)</f>
        <v>1628</v>
      </c>
      <c r="E87" s="26">
        <v>0</v>
      </c>
      <c r="F87" s="26">
        <v>0</v>
      </c>
      <c r="G87" s="26">
        <v>0</v>
      </c>
      <c r="H87" s="26">
        <v>1628</v>
      </c>
      <c r="I87" s="26">
        <v>0</v>
      </c>
    </row>
    <row r="88" spans="1:9">
      <c r="A88" s="49"/>
      <c r="B88" s="72"/>
      <c r="C88" s="39">
        <v>2024</v>
      </c>
      <c r="D88" s="26">
        <f>SUM(E88:I88)</f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</row>
    <row r="89" spans="1:9">
      <c r="A89" s="49"/>
      <c r="B89" s="72"/>
      <c r="C89" s="39">
        <v>2025</v>
      </c>
      <c r="D89" s="26">
        <f>SUM(E89:I89)</f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</row>
    <row r="90" spans="1:9" ht="16.899999999999999" customHeight="1">
      <c r="A90" s="50"/>
      <c r="B90" s="73"/>
      <c r="C90" s="39" t="s">
        <v>17</v>
      </c>
      <c r="D90" s="26">
        <f t="shared" ref="D90:I90" si="22">SUM(D86:D89)</f>
        <v>2278.6999999999998</v>
      </c>
      <c r="E90" s="26">
        <f t="shared" si="22"/>
        <v>0</v>
      </c>
      <c r="F90" s="26">
        <f t="shared" si="22"/>
        <v>0</v>
      </c>
      <c r="G90" s="26">
        <f t="shared" si="22"/>
        <v>0</v>
      </c>
      <c r="H90" s="26">
        <f t="shared" si="22"/>
        <v>2278.6999999999998</v>
      </c>
      <c r="I90" s="26">
        <f t="shared" si="22"/>
        <v>0</v>
      </c>
    </row>
    <row r="91" spans="1:9" ht="18.75" customHeight="1">
      <c r="A91" s="48" t="s">
        <v>33</v>
      </c>
      <c r="B91" s="71"/>
      <c r="C91" s="39">
        <v>2022</v>
      </c>
      <c r="D91" s="26">
        <f>SUM(E91:I91)</f>
        <v>21635.3</v>
      </c>
      <c r="E91" s="26">
        <v>0</v>
      </c>
      <c r="F91" s="26">
        <v>19904.5</v>
      </c>
      <c r="G91" s="26">
        <v>0</v>
      </c>
      <c r="H91" s="26">
        <v>1730.8</v>
      </c>
      <c r="I91" s="26">
        <v>0</v>
      </c>
    </row>
    <row r="92" spans="1:9">
      <c r="A92" s="49"/>
      <c r="B92" s="72"/>
      <c r="C92" s="39">
        <v>2023</v>
      </c>
      <c r="D92" s="26">
        <f>SUM(E92:I92)</f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</row>
    <row r="93" spans="1:9">
      <c r="A93" s="49"/>
      <c r="B93" s="72"/>
      <c r="C93" s="39">
        <v>2024</v>
      </c>
      <c r="D93" s="26">
        <f>SUM(E93:I93)</f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</row>
    <row r="94" spans="1:9">
      <c r="A94" s="49"/>
      <c r="B94" s="72"/>
      <c r="C94" s="39">
        <v>2025</v>
      </c>
      <c r="D94" s="26">
        <f>SUM(E94:I94)</f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</row>
    <row r="95" spans="1:9" ht="22.5" customHeight="1">
      <c r="A95" s="50"/>
      <c r="B95" s="73"/>
      <c r="C95" s="39" t="s">
        <v>17</v>
      </c>
      <c r="D95" s="26">
        <f t="shared" ref="D95:I95" si="23">SUM(D91:D94)</f>
        <v>21635.3</v>
      </c>
      <c r="E95" s="26">
        <f t="shared" si="23"/>
        <v>0</v>
      </c>
      <c r="F95" s="26">
        <f t="shared" si="23"/>
        <v>19904.5</v>
      </c>
      <c r="G95" s="26">
        <f t="shared" si="23"/>
        <v>0</v>
      </c>
      <c r="H95" s="26">
        <f t="shared" si="23"/>
        <v>1730.8</v>
      </c>
      <c r="I95" s="26">
        <f t="shared" si="23"/>
        <v>0</v>
      </c>
    </row>
    <row r="96" spans="1:9" ht="25.5" customHeight="1">
      <c r="A96" s="52" t="s">
        <v>34</v>
      </c>
      <c r="B96" s="71"/>
      <c r="C96" s="40">
        <v>2022</v>
      </c>
      <c r="D96" s="11">
        <f t="shared" ref="D96:H99" si="24">D101</f>
        <v>0</v>
      </c>
      <c r="E96" s="11">
        <f t="shared" si="24"/>
        <v>0</v>
      </c>
      <c r="F96" s="11">
        <f t="shared" si="24"/>
        <v>0</v>
      </c>
      <c r="G96" s="11">
        <f t="shared" si="24"/>
        <v>0</v>
      </c>
      <c r="H96" s="11">
        <f t="shared" si="24"/>
        <v>0</v>
      </c>
      <c r="I96" s="11">
        <v>0</v>
      </c>
    </row>
    <row r="97" spans="1:9" ht="25.5" customHeight="1">
      <c r="A97" s="52"/>
      <c r="B97" s="72"/>
      <c r="C97" s="40">
        <v>2023</v>
      </c>
      <c r="D97" s="11">
        <f t="shared" si="24"/>
        <v>7191.3</v>
      </c>
      <c r="E97" s="11">
        <f t="shared" si="24"/>
        <v>0</v>
      </c>
      <c r="F97" s="11">
        <f t="shared" si="24"/>
        <v>0</v>
      </c>
      <c r="G97" s="11">
        <f t="shared" si="24"/>
        <v>0</v>
      </c>
      <c r="H97" s="11">
        <f t="shared" si="24"/>
        <v>7191.3</v>
      </c>
      <c r="I97" s="11">
        <f>I102</f>
        <v>0</v>
      </c>
    </row>
    <row r="98" spans="1:9" ht="27.75" customHeight="1">
      <c r="A98" s="52"/>
      <c r="B98" s="72"/>
      <c r="C98" s="40">
        <v>2024</v>
      </c>
      <c r="D98" s="11">
        <f t="shared" si="24"/>
        <v>1865.6</v>
      </c>
      <c r="E98" s="11">
        <f t="shared" si="24"/>
        <v>0</v>
      </c>
      <c r="F98" s="11">
        <f t="shared" si="24"/>
        <v>0</v>
      </c>
      <c r="G98" s="11">
        <f t="shared" si="24"/>
        <v>0</v>
      </c>
      <c r="H98" s="11">
        <f t="shared" si="24"/>
        <v>1865.6</v>
      </c>
      <c r="I98" s="11">
        <f>I103</f>
        <v>0</v>
      </c>
    </row>
    <row r="99" spans="1:9" ht="24" customHeight="1">
      <c r="A99" s="52"/>
      <c r="B99" s="72"/>
      <c r="C99" s="40">
        <v>2025</v>
      </c>
      <c r="D99" s="11">
        <f t="shared" si="24"/>
        <v>0</v>
      </c>
      <c r="E99" s="11">
        <f t="shared" si="24"/>
        <v>0</v>
      </c>
      <c r="F99" s="11">
        <f t="shared" si="24"/>
        <v>0</v>
      </c>
      <c r="G99" s="11">
        <f t="shared" si="24"/>
        <v>0</v>
      </c>
      <c r="H99" s="11">
        <f t="shared" si="24"/>
        <v>0</v>
      </c>
      <c r="I99" s="11">
        <f>I104</f>
        <v>0</v>
      </c>
    </row>
    <row r="100" spans="1:9" ht="24" customHeight="1">
      <c r="A100" s="52"/>
      <c r="B100" s="73"/>
      <c r="C100" s="40" t="s">
        <v>17</v>
      </c>
      <c r="D100" s="11">
        <f t="shared" ref="D100:I100" si="25">SUM(D96:D99)</f>
        <v>9056.9</v>
      </c>
      <c r="E100" s="11">
        <f t="shared" si="25"/>
        <v>0</v>
      </c>
      <c r="F100" s="11">
        <f t="shared" si="25"/>
        <v>0</v>
      </c>
      <c r="G100" s="11">
        <f t="shared" si="25"/>
        <v>0</v>
      </c>
      <c r="H100" s="11">
        <f t="shared" si="25"/>
        <v>9056.9</v>
      </c>
      <c r="I100" s="11">
        <f t="shared" si="25"/>
        <v>0</v>
      </c>
    </row>
    <row r="101" spans="1:9">
      <c r="A101" s="48" t="s">
        <v>35</v>
      </c>
      <c r="B101" s="71"/>
      <c r="C101" s="39">
        <v>2022</v>
      </c>
      <c r="D101" s="26">
        <f>SUM(E101:I101)</f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</row>
    <row r="102" spans="1:9">
      <c r="A102" s="49"/>
      <c r="B102" s="72"/>
      <c r="C102" s="39">
        <v>2023</v>
      </c>
      <c r="D102" s="26">
        <f>SUM(E102:I102)</f>
        <v>7191.3</v>
      </c>
      <c r="E102" s="26">
        <v>0</v>
      </c>
      <c r="F102" s="26">
        <v>0</v>
      </c>
      <c r="G102" s="26">
        <v>0</v>
      </c>
      <c r="H102" s="26">
        <v>7191.3</v>
      </c>
      <c r="I102" s="26">
        <v>0</v>
      </c>
    </row>
    <row r="103" spans="1:9">
      <c r="A103" s="49"/>
      <c r="B103" s="72"/>
      <c r="C103" s="39">
        <v>2024</v>
      </c>
      <c r="D103" s="26">
        <f>SUM(E103:I103)</f>
        <v>1865.6</v>
      </c>
      <c r="E103" s="26">
        <v>0</v>
      </c>
      <c r="F103" s="26">
        <v>0</v>
      </c>
      <c r="G103" s="26">
        <v>0</v>
      </c>
      <c r="H103" s="26">
        <v>1865.6</v>
      </c>
      <c r="I103" s="26">
        <v>0</v>
      </c>
    </row>
    <row r="104" spans="1:9">
      <c r="A104" s="49"/>
      <c r="B104" s="72"/>
      <c r="C104" s="39">
        <v>2025</v>
      </c>
      <c r="D104" s="26">
        <f>SUM(E104:I104)</f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</row>
    <row r="105" spans="1:9">
      <c r="A105" s="50"/>
      <c r="B105" s="73"/>
      <c r="C105" s="39" t="s">
        <v>17</v>
      </c>
      <c r="D105" s="26">
        <f t="shared" ref="D105:I105" si="26">SUM(D101:D104)</f>
        <v>9056.9</v>
      </c>
      <c r="E105" s="26">
        <f t="shared" si="26"/>
        <v>0</v>
      </c>
      <c r="F105" s="26">
        <f t="shared" si="26"/>
        <v>0</v>
      </c>
      <c r="G105" s="26">
        <f t="shared" si="26"/>
        <v>0</v>
      </c>
      <c r="H105" s="26">
        <f t="shared" si="26"/>
        <v>9056.9</v>
      </c>
      <c r="I105" s="26">
        <f t="shared" si="26"/>
        <v>0</v>
      </c>
    </row>
    <row r="106" spans="1:9">
      <c r="A106" s="52" t="s">
        <v>36</v>
      </c>
      <c r="B106" s="71"/>
      <c r="C106" s="40">
        <v>2022</v>
      </c>
      <c r="D106" s="11">
        <f t="shared" ref="D106:H109" si="27">D111</f>
        <v>0</v>
      </c>
      <c r="E106" s="11">
        <f t="shared" si="27"/>
        <v>0</v>
      </c>
      <c r="F106" s="11">
        <f t="shared" si="27"/>
        <v>0</v>
      </c>
      <c r="G106" s="11">
        <f t="shared" si="27"/>
        <v>0</v>
      </c>
      <c r="H106" s="11">
        <f t="shared" si="27"/>
        <v>0</v>
      </c>
      <c r="I106" s="11">
        <v>0</v>
      </c>
    </row>
    <row r="107" spans="1:9">
      <c r="A107" s="52"/>
      <c r="B107" s="72"/>
      <c r="C107" s="40">
        <v>2023</v>
      </c>
      <c r="D107" s="11">
        <f t="shared" si="27"/>
        <v>0</v>
      </c>
      <c r="E107" s="11">
        <f t="shared" si="27"/>
        <v>0</v>
      </c>
      <c r="F107" s="11">
        <f t="shared" si="27"/>
        <v>0</v>
      </c>
      <c r="G107" s="11">
        <f t="shared" si="27"/>
        <v>0</v>
      </c>
      <c r="H107" s="11">
        <f t="shared" si="27"/>
        <v>0</v>
      </c>
      <c r="I107" s="11">
        <f>I112</f>
        <v>0</v>
      </c>
    </row>
    <row r="108" spans="1:9">
      <c r="A108" s="52"/>
      <c r="B108" s="72"/>
      <c r="C108" s="40">
        <v>2024</v>
      </c>
      <c r="D108" s="11">
        <f t="shared" si="27"/>
        <v>0</v>
      </c>
      <c r="E108" s="11">
        <f t="shared" si="27"/>
        <v>0</v>
      </c>
      <c r="F108" s="11">
        <f t="shared" si="27"/>
        <v>0</v>
      </c>
      <c r="G108" s="11">
        <f t="shared" si="27"/>
        <v>0</v>
      </c>
      <c r="H108" s="11">
        <f t="shared" si="27"/>
        <v>0</v>
      </c>
      <c r="I108" s="11">
        <f>I113</f>
        <v>0</v>
      </c>
    </row>
    <row r="109" spans="1:9">
      <c r="A109" s="52"/>
      <c r="B109" s="72"/>
      <c r="C109" s="40">
        <v>2025</v>
      </c>
      <c r="D109" s="11">
        <f t="shared" si="27"/>
        <v>0</v>
      </c>
      <c r="E109" s="11">
        <f t="shared" si="27"/>
        <v>0</v>
      </c>
      <c r="F109" s="11">
        <f t="shared" si="27"/>
        <v>0</v>
      </c>
      <c r="G109" s="11">
        <f t="shared" si="27"/>
        <v>0</v>
      </c>
      <c r="H109" s="11">
        <f t="shared" si="27"/>
        <v>0</v>
      </c>
      <c r="I109" s="11">
        <f>I114</f>
        <v>0</v>
      </c>
    </row>
    <row r="110" spans="1:9">
      <c r="A110" s="52"/>
      <c r="B110" s="73"/>
      <c r="C110" s="40" t="s">
        <v>17</v>
      </c>
      <c r="D110" s="11">
        <f t="shared" ref="D110:I110" si="28">SUM(D106:D109)</f>
        <v>0</v>
      </c>
      <c r="E110" s="11">
        <f t="shared" si="28"/>
        <v>0</v>
      </c>
      <c r="F110" s="11">
        <f t="shared" si="28"/>
        <v>0</v>
      </c>
      <c r="G110" s="11">
        <f t="shared" si="28"/>
        <v>0</v>
      </c>
      <c r="H110" s="11">
        <f t="shared" si="28"/>
        <v>0</v>
      </c>
      <c r="I110" s="11">
        <f t="shared" si="28"/>
        <v>0</v>
      </c>
    </row>
    <row r="111" spans="1:9">
      <c r="A111" s="48" t="s">
        <v>37</v>
      </c>
      <c r="B111" s="71"/>
      <c r="C111" s="39">
        <v>2022</v>
      </c>
      <c r="D111" s="26">
        <f>SUM(E111:I111)</f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</row>
    <row r="112" spans="1:9">
      <c r="A112" s="49"/>
      <c r="B112" s="72"/>
      <c r="C112" s="39">
        <v>2023</v>
      </c>
      <c r="D112" s="26">
        <f>SUM(E112:I112)</f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</row>
    <row r="113" spans="1:9">
      <c r="A113" s="49"/>
      <c r="B113" s="72"/>
      <c r="C113" s="39">
        <v>2024</v>
      </c>
      <c r="D113" s="26">
        <f>SUM(E113:I113)</f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>
      <c r="A114" s="49"/>
      <c r="B114" s="72"/>
      <c r="C114" s="39">
        <v>2025</v>
      </c>
      <c r="D114" s="26">
        <f>SUM(E114:I114)</f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</row>
    <row r="115" spans="1:9">
      <c r="A115" s="50"/>
      <c r="B115" s="73"/>
      <c r="C115" s="39" t="s">
        <v>17</v>
      </c>
      <c r="D115" s="26">
        <f t="shared" ref="D115:I115" si="29">SUM(D111:D114)</f>
        <v>0</v>
      </c>
      <c r="E115" s="26">
        <f t="shared" si="29"/>
        <v>0</v>
      </c>
      <c r="F115" s="26">
        <f t="shared" si="29"/>
        <v>0</v>
      </c>
      <c r="G115" s="26">
        <f t="shared" si="29"/>
        <v>0</v>
      </c>
      <c r="H115" s="26">
        <f t="shared" si="29"/>
        <v>0</v>
      </c>
      <c r="I115" s="26">
        <f t="shared" si="29"/>
        <v>0</v>
      </c>
    </row>
    <row r="116" spans="1:9" ht="21.75" customHeight="1">
      <c r="A116" s="12" t="s">
        <v>38</v>
      </c>
      <c r="B116" s="13"/>
      <c r="C116" s="14"/>
      <c r="D116" s="15"/>
      <c r="E116" s="15"/>
      <c r="F116" s="15"/>
      <c r="G116" s="15"/>
      <c r="H116" s="15"/>
      <c r="I116" s="16"/>
    </row>
    <row r="117" spans="1:9" s="3" customFormat="1" ht="17.25" customHeight="1">
      <c r="A117" s="52" t="s">
        <v>39</v>
      </c>
      <c r="B117" s="53"/>
      <c r="C117" s="40">
        <v>2022</v>
      </c>
      <c r="D117" s="27">
        <f t="shared" ref="D117:I120" si="30">D123+D189+D205+D216+D237+D248+D264+D290+D301</f>
        <v>183148.7</v>
      </c>
      <c r="E117" s="27">
        <f t="shared" si="30"/>
        <v>132.1</v>
      </c>
      <c r="F117" s="27">
        <f t="shared" si="30"/>
        <v>4245.3999999999996</v>
      </c>
      <c r="G117" s="27">
        <f t="shared" si="30"/>
        <v>995.7</v>
      </c>
      <c r="H117" s="27">
        <f t="shared" si="30"/>
        <v>177775.5</v>
      </c>
      <c r="I117" s="27">
        <f t="shared" si="30"/>
        <v>0</v>
      </c>
    </row>
    <row r="118" spans="1:9" s="3" customFormat="1" ht="16.5" customHeight="1">
      <c r="A118" s="52"/>
      <c r="B118" s="53"/>
      <c r="C118" s="40">
        <v>2023</v>
      </c>
      <c r="D118" s="27">
        <f t="shared" si="30"/>
        <v>195721.3</v>
      </c>
      <c r="E118" s="27">
        <f t="shared" si="30"/>
        <v>204.2</v>
      </c>
      <c r="F118" s="27">
        <f t="shared" si="30"/>
        <v>5375.6</v>
      </c>
      <c r="G118" s="27">
        <f t="shared" si="30"/>
        <v>12893.600000000002</v>
      </c>
      <c r="H118" s="27">
        <f t="shared" si="30"/>
        <v>177247.9</v>
      </c>
      <c r="I118" s="27">
        <f t="shared" si="30"/>
        <v>0</v>
      </c>
    </row>
    <row r="119" spans="1:9" s="3" customFormat="1" ht="17.25" customHeight="1">
      <c r="A119" s="52"/>
      <c r="B119" s="53"/>
      <c r="C119" s="40">
        <v>2024</v>
      </c>
      <c r="D119" s="27">
        <f t="shared" si="30"/>
        <v>124470.50000000001</v>
      </c>
      <c r="E119" s="27">
        <f t="shared" si="30"/>
        <v>669.6</v>
      </c>
      <c r="F119" s="27">
        <f t="shared" si="30"/>
        <v>8407.9</v>
      </c>
      <c r="G119" s="27">
        <f t="shared" si="30"/>
        <v>6289</v>
      </c>
      <c r="H119" s="27">
        <f t="shared" si="30"/>
        <v>109104</v>
      </c>
      <c r="I119" s="27">
        <f t="shared" si="30"/>
        <v>0</v>
      </c>
    </row>
    <row r="120" spans="1:9" s="3" customFormat="1" ht="15.75" customHeight="1">
      <c r="A120" s="52"/>
      <c r="B120" s="53"/>
      <c r="C120" s="40">
        <v>2025</v>
      </c>
      <c r="D120" s="27">
        <f t="shared" si="30"/>
        <v>149052</v>
      </c>
      <c r="E120" s="27">
        <f t="shared" si="30"/>
        <v>0</v>
      </c>
      <c r="F120" s="27">
        <f t="shared" si="30"/>
        <v>35737.300000000003</v>
      </c>
      <c r="G120" s="27">
        <f t="shared" si="30"/>
        <v>6289</v>
      </c>
      <c r="H120" s="27">
        <f t="shared" si="30"/>
        <v>107025.7</v>
      </c>
      <c r="I120" s="27">
        <f t="shared" si="30"/>
        <v>0</v>
      </c>
    </row>
    <row r="121" spans="1:9" s="3" customFormat="1" ht="18.75" customHeight="1">
      <c r="A121" s="52"/>
      <c r="B121" s="53"/>
      <c r="C121" s="40" t="s">
        <v>17</v>
      </c>
      <c r="D121" s="27">
        <f t="shared" ref="D121:I121" si="31">SUM(D117:D120)</f>
        <v>652392.5</v>
      </c>
      <c r="E121" s="27">
        <f t="shared" si="31"/>
        <v>1005.9</v>
      </c>
      <c r="F121" s="27">
        <f t="shared" si="31"/>
        <v>53766.200000000004</v>
      </c>
      <c r="G121" s="27">
        <f t="shared" si="31"/>
        <v>26467.300000000003</v>
      </c>
      <c r="H121" s="27">
        <f t="shared" si="31"/>
        <v>571153.1</v>
      </c>
      <c r="I121" s="27">
        <f t="shared" si="31"/>
        <v>0</v>
      </c>
    </row>
    <row r="122" spans="1:9" ht="23.25" customHeight="1">
      <c r="A122" s="24" t="s">
        <v>40</v>
      </c>
      <c r="B122" s="17"/>
      <c r="C122" s="17"/>
      <c r="D122" s="18"/>
      <c r="E122" s="19"/>
      <c r="F122" s="19"/>
      <c r="G122" s="19"/>
      <c r="H122" s="19"/>
      <c r="I122" s="20"/>
    </row>
    <row r="123" spans="1:9" s="3" customFormat="1" ht="22.5" customHeight="1">
      <c r="A123" s="52" t="s">
        <v>17</v>
      </c>
      <c r="B123" s="53"/>
      <c r="C123" s="40">
        <v>2022</v>
      </c>
      <c r="D123" s="11">
        <f>D128+D133+D138+D143+D148+D153+D158+D163+D168+D173+D178+D183</f>
        <v>116103.9</v>
      </c>
      <c r="E123" s="11">
        <f t="shared" ref="E123:I123" si="32">E128+E133+E138+E143+E148+E153+E158+E163+E168+E173+E178+E183</f>
        <v>0</v>
      </c>
      <c r="F123" s="11">
        <f t="shared" si="32"/>
        <v>3164.1</v>
      </c>
      <c r="G123" s="11">
        <f t="shared" si="32"/>
        <v>0</v>
      </c>
      <c r="H123" s="11">
        <f t="shared" si="32"/>
        <v>112939.79999999999</v>
      </c>
      <c r="I123" s="11">
        <f t="shared" si="32"/>
        <v>0</v>
      </c>
    </row>
    <row r="124" spans="1:9" s="3" customFormat="1" ht="17.25" customHeight="1">
      <c r="A124" s="52"/>
      <c r="B124" s="53"/>
      <c r="C124" s="40">
        <v>2023</v>
      </c>
      <c r="D124" s="11">
        <f t="shared" ref="D124:I126" si="33">D129+D134+D139+D144+D149+D154+D159+D164+D169+D174+D179+D184</f>
        <v>127492.7</v>
      </c>
      <c r="E124" s="11">
        <f t="shared" si="33"/>
        <v>0</v>
      </c>
      <c r="F124" s="11">
        <f t="shared" si="33"/>
        <v>4101.2</v>
      </c>
      <c r="G124" s="11">
        <f t="shared" si="33"/>
        <v>12140.900000000001</v>
      </c>
      <c r="H124" s="11">
        <f t="shared" si="33"/>
        <v>111250.59999999999</v>
      </c>
      <c r="I124" s="11">
        <f t="shared" si="33"/>
        <v>0</v>
      </c>
    </row>
    <row r="125" spans="1:9" s="3" customFormat="1" ht="19.5" customHeight="1">
      <c r="A125" s="52"/>
      <c r="B125" s="53"/>
      <c r="C125" s="40">
        <v>2024</v>
      </c>
      <c r="D125" s="11">
        <f t="shared" si="33"/>
        <v>60197.299999999996</v>
      </c>
      <c r="E125" s="11">
        <f t="shared" si="33"/>
        <v>0</v>
      </c>
      <c r="F125" s="11">
        <f t="shared" si="33"/>
        <v>0</v>
      </c>
      <c r="G125" s="11">
        <f t="shared" si="33"/>
        <v>6289</v>
      </c>
      <c r="H125" s="11">
        <f t="shared" si="33"/>
        <v>53908.299999999996</v>
      </c>
      <c r="I125" s="11">
        <f t="shared" si="33"/>
        <v>0</v>
      </c>
    </row>
    <row r="126" spans="1:9" s="3" customFormat="1" ht="20.25" customHeight="1">
      <c r="A126" s="52"/>
      <c r="B126" s="53"/>
      <c r="C126" s="40">
        <v>2025</v>
      </c>
      <c r="D126" s="11">
        <f t="shared" si="33"/>
        <v>56730.899999999994</v>
      </c>
      <c r="E126" s="11">
        <f t="shared" si="33"/>
        <v>0</v>
      </c>
      <c r="F126" s="11">
        <f t="shared" si="33"/>
        <v>0</v>
      </c>
      <c r="G126" s="11">
        <f t="shared" si="33"/>
        <v>6289</v>
      </c>
      <c r="H126" s="11">
        <f t="shared" si="33"/>
        <v>50441.899999999994</v>
      </c>
      <c r="I126" s="11">
        <f t="shared" si="33"/>
        <v>0</v>
      </c>
    </row>
    <row r="127" spans="1:9" s="3" customFormat="1" ht="18.75" customHeight="1">
      <c r="A127" s="52"/>
      <c r="B127" s="53"/>
      <c r="C127" s="28" t="s">
        <v>17</v>
      </c>
      <c r="D127" s="29">
        <f t="shared" ref="D127:I127" si="34">D123+D124+D125+D126</f>
        <v>360524.79999999993</v>
      </c>
      <c r="E127" s="29">
        <f t="shared" si="34"/>
        <v>0</v>
      </c>
      <c r="F127" s="29">
        <f t="shared" si="34"/>
        <v>7265.2999999999993</v>
      </c>
      <c r="G127" s="29">
        <f t="shared" si="34"/>
        <v>24718.9</v>
      </c>
      <c r="H127" s="29">
        <f t="shared" si="34"/>
        <v>328540.59999999998</v>
      </c>
      <c r="I127" s="29">
        <f t="shared" si="34"/>
        <v>0</v>
      </c>
    </row>
    <row r="128" spans="1:9" ht="18" customHeight="1">
      <c r="A128" s="70" t="s">
        <v>41</v>
      </c>
      <c r="B128" s="51"/>
      <c r="C128" s="39">
        <v>2022</v>
      </c>
      <c r="D128" s="26">
        <f>SUM(E128:I128)</f>
        <v>49765.7</v>
      </c>
      <c r="E128" s="26">
        <v>0</v>
      </c>
      <c r="F128" s="26">
        <v>0</v>
      </c>
      <c r="G128" s="26">
        <v>0</v>
      </c>
      <c r="H128" s="26">
        <v>49765.7</v>
      </c>
      <c r="I128" s="26">
        <v>0</v>
      </c>
    </row>
    <row r="129" spans="1:9" ht="18.75" customHeight="1">
      <c r="A129" s="70"/>
      <c r="B129" s="51"/>
      <c r="C129" s="39">
        <v>2023</v>
      </c>
      <c r="D129" s="26">
        <f>SUM(E129:I129)</f>
        <v>41967.4</v>
      </c>
      <c r="E129" s="26">
        <v>0</v>
      </c>
      <c r="F129" s="26">
        <v>0</v>
      </c>
      <c r="G129" s="26">
        <v>0</v>
      </c>
      <c r="H129" s="26">
        <v>41967.4</v>
      </c>
      <c r="I129" s="26">
        <v>0</v>
      </c>
    </row>
    <row r="130" spans="1:9" ht="19.5" customHeight="1">
      <c r="A130" s="70"/>
      <c r="B130" s="51"/>
      <c r="C130" s="39">
        <v>2024</v>
      </c>
      <c r="D130" s="26">
        <f>SUM(E130:I130)</f>
        <v>27205.4</v>
      </c>
      <c r="E130" s="26">
        <v>0</v>
      </c>
      <c r="F130" s="26">
        <v>0</v>
      </c>
      <c r="G130" s="26">
        <v>0</v>
      </c>
      <c r="H130" s="26">
        <v>27205.4</v>
      </c>
      <c r="I130" s="26">
        <v>0</v>
      </c>
    </row>
    <row r="131" spans="1:9" ht="15.75" customHeight="1">
      <c r="A131" s="70"/>
      <c r="B131" s="51"/>
      <c r="C131" s="39">
        <v>2025</v>
      </c>
      <c r="D131" s="26">
        <f>SUM(E131:I131)</f>
        <v>22935.8</v>
      </c>
      <c r="E131" s="26">
        <v>0</v>
      </c>
      <c r="F131" s="26">
        <v>0</v>
      </c>
      <c r="G131" s="26">
        <v>0</v>
      </c>
      <c r="H131" s="26">
        <v>22935.8</v>
      </c>
      <c r="I131" s="26">
        <v>0</v>
      </c>
    </row>
    <row r="132" spans="1:9" ht="17.25" customHeight="1">
      <c r="A132" s="70"/>
      <c r="B132" s="51"/>
      <c r="C132" s="39" t="s">
        <v>17</v>
      </c>
      <c r="D132" s="26">
        <f t="shared" ref="D132:I132" si="35">SUM(D128:D131)</f>
        <v>141874.29999999999</v>
      </c>
      <c r="E132" s="26">
        <f t="shared" si="35"/>
        <v>0</v>
      </c>
      <c r="F132" s="26">
        <f t="shared" si="35"/>
        <v>0</v>
      </c>
      <c r="G132" s="26">
        <f t="shared" si="35"/>
        <v>0</v>
      </c>
      <c r="H132" s="26">
        <f t="shared" si="35"/>
        <v>141874.29999999999</v>
      </c>
      <c r="I132" s="26">
        <f t="shared" si="35"/>
        <v>0</v>
      </c>
    </row>
    <row r="133" spans="1:9">
      <c r="A133" s="48" t="s">
        <v>42</v>
      </c>
      <c r="B133" s="51"/>
      <c r="C133" s="39">
        <v>2022</v>
      </c>
      <c r="D133" s="26">
        <f>SUM(E133:I133)</f>
        <v>9189</v>
      </c>
      <c r="E133" s="26">
        <v>0</v>
      </c>
      <c r="F133" s="26">
        <v>0</v>
      </c>
      <c r="G133" s="26">
        <v>0</v>
      </c>
      <c r="H133" s="26">
        <v>9189</v>
      </c>
      <c r="I133" s="26">
        <v>0</v>
      </c>
    </row>
    <row r="134" spans="1:9">
      <c r="A134" s="49"/>
      <c r="B134" s="51"/>
      <c r="C134" s="39">
        <v>2023</v>
      </c>
      <c r="D134" s="26">
        <f>SUM(E134:I134)</f>
        <v>10647.8</v>
      </c>
      <c r="E134" s="26">
        <v>0</v>
      </c>
      <c r="F134" s="26">
        <v>0</v>
      </c>
      <c r="G134" s="26">
        <v>0</v>
      </c>
      <c r="H134" s="26">
        <v>10647.8</v>
      </c>
      <c r="I134" s="26">
        <v>0</v>
      </c>
    </row>
    <row r="135" spans="1:9">
      <c r="A135" s="49"/>
      <c r="B135" s="51"/>
      <c r="C135" s="39">
        <v>2024</v>
      </c>
      <c r="D135" s="26">
        <f>SUM(E135:I135)</f>
        <v>9184.6</v>
      </c>
      <c r="E135" s="26">
        <v>0</v>
      </c>
      <c r="F135" s="26">
        <v>0</v>
      </c>
      <c r="G135" s="26">
        <v>0</v>
      </c>
      <c r="H135" s="26">
        <v>9184.6</v>
      </c>
      <c r="I135" s="26">
        <v>0</v>
      </c>
    </row>
    <row r="136" spans="1:9">
      <c r="A136" s="49"/>
      <c r="B136" s="51"/>
      <c r="C136" s="39">
        <v>2025</v>
      </c>
      <c r="D136" s="26">
        <f>SUM(E136:I136)</f>
        <v>9184.6</v>
      </c>
      <c r="E136" s="26">
        <v>0</v>
      </c>
      <c r="F136" s="26">
        <v>0</v>
      </c>
      <c r="G136" s="26">
        <v>0</v>
      </c>
      <c r="H136" s="26">
        <v>9184.6</v>
      </c>
      <c r="I136" s="26">
        <v>0</v>
      </c>
    </row>
    <row r="137" spans="1:9" ht="18" customHeight="1">
      <c r="A137" s="50"/>
      <c r="B137" s="51"/>
      <c r="C137" s="39" t="s">
        <v>17</v>
      </c>
      <c r="D137" s="26">
        <f t="shared" ref="D137:I137" si="36">SUM(D133:D136)</f>
        <v>38206</v>
      </c>
      <c r="E137" s="26">
        <f t="shared" si="36"/>
        <v>0</v>
      </c>
      <c r="F137" s="26">
        <f t="shared" si="36"/>
        <v>0</v>
      </c>
      <c r="G137" s="26">
        <f t="shared" si="36"/>
        <v>0</v>
      </c>
      <c r="H137" s="26">
        <f t="shared" si="36"/>
        <v>38206</v>
      </c>
      <c r="I137" s="26">
        <f t="shared" si="36"/>
        <v>0</v>
      </c>
    </row>
    <row r="138" spans="1:9">
      <c r="A138" s="48" t="s">
        <v>43</v>
      </c>
      <c r="B138" s="51"/>
      <c r="C138" s="39">
        <v>2022</v>
      </c>
      <c r="D138" s="30">
        <f>SUM(E138:I138)</f>
        <v>16065.4</v>
      </c>
      <c r="E138" s="26">
        <v>0</v>
      </c>
      <c r="F138" s="26">
        <v>0</v>
      </c>
      <c r="G138" s="26">
        <v>0</v>
      </c>
      <c r="H138" s="26">
        <v>16065.4</v>
      </c>
      <c r="I138" s="26">
        <v>0</v>
      </c>
    </row>
    <row r="139" spans="1:9">
      <c r="A139" s="49"/>
      <c r="B139" s="51"/>
      <c r="C139" s="39">
        <v>2023</v>
      </c>
      <c r="D139" s="30">
        <f>SUM(E139:I139)</f>
        <v>23656.2</v>
      </c>
      <c r="E139" s="26">
        <v>0</v>
      </c>
      <c r="F139" s="26">
        <v>0</v>
      </c>
      <c r="G139" s="26">
        <v>0</v>
      </c>
      <c r="H139" s="26">
        <v>23656.2</v>
      </c>
      <c r="I139" s="26">
        <v>0</v>
      </c>
    </row>
    <row r="140" spans="1:9" ht="18.75" customHeight="1">
      <c r="A140" s="49"/>
      <c r="B140" s="51"/>
      <c r="C140" s="39">
        <v>2024</v>
      </c>
      <c r="D140" s="30">
        <f>SUM(E140:I140)</f>
        <v>16866.099999999999</v>
      </c>
      <c r="E140" s="26">
        <v>0</v>
      </c>
      <c r="F140" s="26">
        <v>0</v>
      </c>
      <c r="G140" s="26">
        <v>0</v>
      </c>
      <c r="H140" s="26">
        <v>16866.099999999999</v>
      </c>
      <c r="I140" s="26">
        <v>0</v>
      </c>
    </row>
    <row r="141" spans="1:9" ht="18" customHeight="1">
      <c r="A141" s="49"/>
      <c r="B141" s="51"/>
      <c r="C141" s="39">
        <v>2025</v>
      </c>
      <c r="D141" s="30">
        <f>SUM(E141:I141)</f>
        <v>17669.3</v>
      </c>
      <c r="E141" s="26">
        <v>0</v>
      </c>
      <c r="F141" s="26">
        <v>0</v>
      </c>
      <c r="G141" s="26">
        <v>0</v>
      </c>
      <c r="H141" s="26">
        <v>17669.3</v>
      </c>
      <c r="I141" s="26">
        <v>0</v>
      </c>
    </row>
    <row r="142" spans="1:9" ht="21.75" customHeight="1">
      <c r="A142" s="50"/>
      <c r="B142" s="51"/>
      <c r="C142" s="39" t="s">
        <v>17</v>
      </c>
      <c r="D142" s="30">
        <f t="shared" ref="D142:I142" si="37">SUM(D138:D141)</f>
        <v>74257</v>
      </c>
      <c r="E142" s="30">
        <f t="shared" si="37"/>
        <v>0</v>
      </c>
      <c r="F142" s="30">
        <f t="shared" si="37"/>
        <v>0</v>
      </c>
      <c r="G142" s="30">
        <f t="shared" si="37"/>
        <v>0</v>
      </c>
      <c r="H142" s="30">
        <f t="shared" si="37"/>
        <v>74257</v>
      </c>
      <c r="I142" s="30">
        <f t="shared" si="37"/>
        <v>0</v>
      </c>
    </row>
    <row r="143" spans="1:9" ht="27" customHeight="1">
      <c r="A143" s="48" t="s">
        <v>44</v>
      </c>
      <c r="B143" s="51"/>
      <c r="C143" s="39">
        <v>2022</v>
      </c>
      <c r="D143" s="26">
        <f>SUM(E143:I143)</f>
        <v>17098.7</v>
      </c>
      <c r="E143" s="26">
        <v>0</v>
      </c>
      <c r="F143" s="26">
        <v>0</v>
      </c>
      <c r="G143" s="26">
        <v>0</v>
      </c>
      <c r="H143" s="26">
        <v>17098.7</v>
      </c>
      <c r="I143" s="26">
        <v>0</v>
      </c>
    </row>
    <row r="144" spans="1:9" ht="22.5" customHeight="1">
      <c r="A144" s="49"/>
      <c r="B144" s="51"/>
      <c r="C144" s="39">
        <v>2023</v>
      </c>
      <c r="D144" s="26">
        <f>SUM(E144:I144)</f>
        <v>5204.6000000000004</v>
      </c>
      <c r="E144" s="26">
        <v>0</v>
      </c>
      <c r="F144" s="26">
        <v>0</v>
      </c>
      <c r="G144" s="26">
        <v>0</v>
      </c>
      <c r="H144" s="26">
        <v>5204.6000000000004</v>
      </c>
      <c r="I144" s="26">
        <v>0</v>
      </c>
    </row>
    <row r="145" spans="1:9">
      <c r="A145" s="49"/>
      <c r="B145" s="51"/>
      <c r="C145" s="39">
        <v>2024</v>
      </c>
      <c r="D145" s="26">
        <f>SUM(E145:I145)</f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</row>
    <row r="146" spans="1:9" ht="27" customHeight="1">
      <c r="A146" s="49"/>
      <c r="B146" s="51"/>
      <c r="C146" s="39">
        <v>2025</v>
      </c>
      <c r="D146" s="26">
        <f>SUM(E146:I146)</f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</row>
    <row r="147" spans="1:9" ht="33" customHeight="1">
      <c r="A147" s="50"/>
      <c r="B147" s="51"/>
      <c r="C147" s="39" t="s">
        <v>17</v>
      </c>
      <c r="D147" s="26">
        <f t="shared" ref="D147:I147" si="38">SUM(D143:D146)</f>
        <v>22303.300000000003</v>
      </c>
      <c r="E147" s="26">
        <f t="shared" si="38"/>
        <v>0</v>
      </c>
      <c r="F147" s="26">
        <f t="shared" si="38"/>
        <v>0</v>
      </c>
      <c r="G147" s="26">
        <f t="shared" si="38"/>
        <v>0</v>
      </c>
      <c r="H147" s="26">
        <f t="shared" si="38"/>
        <v>22303.300000000003</v>
      </c>
      <c r="I147" s="26">
        <f t="shared" si="38"/>
        <v>0</v>
      </c>
    </row>
    <row r="148" spans="1:9" ht="25.5" customHeight="1">
      <c r="A148" s="48" t="s">
        <v>45</v>
      </c>
      <c r="B148" s="51"/>
      <c r="C148" s="39">
        <v>2022</v>
      </c>
      <c r="D148" s="26">
        <f>SUM(E148:I148)</f>
        <v>20168.8</v>
      </c>
      <c r="E148" s="26">
        <v>0</v>
      </c>
      <c r="F148" s="26">
        <v>0</v>
      </c>
      <c r="G148" s="26">
        <v>0</v>
      </c>
      <c r="H148" s="26">
        <v>20168.8</v>
      </c>
      <c r="I148" s="26">
        <v>0</v>
      </c>
    </row>
    <row r="149" spans="1:9" ht="23.25" customHeight="1">
      <c r="A149" s="49"/>
      <c r="B149" s="51"/>
      <c r="C149" s="39">
        <v>2023</v>
      </c>
      <c r="D149" s="26">
        <f>SUM(E149:I149)</f>
        <v>25062.6</v>
      </c>
      <c r="E149" s="26">
        <v>0</v>
      </c>
      <c r="F149" s="26">
        <v>0</v>
      </c>
      <c r="G149" s="26">
        <v>0</v>
      </c>
      <c r="H149" s="26">
        <v>25062.6</v>
      </c>
      <c r="I149" s="26">
        <v>0</v>
      </c>
    </row>
    <row r="150" spans="1:9" ht="21.75" customHeight="1">
      <c r="A150" s="49"/>
      <c r="B150" s="51"/>
      <c r="C150" s="39">
        <v>2024</v>
      </c>
      <c r="D150" s="26">
        <f>SUM(E150:I150)</f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</row>
    <row r="151" spans="1:9" ht="24" customHeight="1">
      <c r="A151" s="49"/>
      <c r="B151" s="51"/>
      <c r="C151" s="39">
        <v>2025</v>
      </c>
      <c r="D151" s="26">
        <f>SUM(E151:I151)</f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</row>
    <row r="152" spans="1:9" ht="35.25" customHeight="1">
      <c r="A152" s="50"/>
      <c r="B152" s="51"/>
      <c r="C152" s="39" t="s">
        <v>17</v>
      </c>
      <c r="D152" s="26">
        <f t="shared" ref="D152:I152" si="39">SUM(D148:D151)</f>
        <v>45231.399999999994</v>
      </c>
      <c r="E152" s="26">
        <f t="shared" si="39"/>
        <v>0</v>
      </c>
      <c r="F152" s="26">
        <f t="shared" si="39"/>
        <v>0</v>
      </c>
      <c r="G152" s="26">
        <f t="shared" si="39"/>
        <v>0</v>
      </c>
      <c r="H152" s="26">
        <f t="shared" si="39"/>
        <v>45231.399999999994</v>
      </c>
      <c r="I152" s="26">
        <f t="shared" si="39"/>
        <v>0</v>
      </c>
    </row>
    <row r="153" spans="1:9" s="21" customFormat="1" ht="36" customHeight="1">
      <c r="A153" s="48" t="s">
        <v>46</v>
      </c>
      <c r="B153" s="51"/>
      <c r="C153" s="39">
        <v>2022</v>
      </c>
      <c r="D153" s="26">
        <f>SUM(E153:I153)</f>
        <v>3816.3</v>
      </c>
      <c r="E153" s="26">
        <v>0</v>
      </c>
      <c r="F153" s="26">
        <v>3164.1</v>
      </c>
      <c r="G153" s="26">
        <v>0</v>
      </c>
      <c r="H153" s="26">
        <v>652.20000000000005</v>
      </c>
      <c r="I153" s="26">
        <v>0</v>
      </c>
    </row>
    <row r="154" spans="1:9" s="21" customFormat="1" ht="33.75" customHeight="1">
      <c r="A154" s="49"/>
      <c r="B154" s="51"/>
      <c r="C154" s="39">
        <v>2023</v>
      </c>
      <c r="D154" s="26">
        <f>SUM(E154:I154)</f>
        <v>3803.3999999999996</v>
      </c>
      <c r="E154" s="26">
        <v>0</v>
      </c>
      <c r="F154" s="26">
        <v>3151.2</v>
      </c>
      <c r="G154" s="26">
        <v>0</v>
      </c>
      <c r="H154" s="26">
        <v>652.20000000000005</v>
      </c>
      <c r="I154" s="26">
        <v>0</v>
      </c>
    </row>
    <row r="155" spans="1:9" s="21" customFormat="1" ht="34.5" customHeight="1">
      <c r="A155" s="49"/>
      <c r="B155" s="51"/>
      <c r="C155" s="39">
        <v>2024</v>
      </c>
      <c r="D155" s="26">
        <f>SUM(E155:I155)</f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</row>
    <row r="156" spans="1:9" s="21" customFormat="1" ht="30.75" customHeight="1">
      <c r="A156" s="49"/>
      <c r="B156" s="51"/>
      <c r="C156" s="39">
        <v>2025</v>
      </c>
      <c r="D156" s="26">
        <f>SUM(E156:I156)</f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</row>
    <row r="157" spans="1:9" s="21" customFormat="1" ht="34.5" customHeight="1">
      <c r="A157" s="50"/>
      <c r="B157" s="51"/>
      <c r="C157" s="39" t="s">
        <v>17</v>
      </c>
      <c r="D157" s="30">
        <f t="shared" ref="D157:I157" si="40">SUM(D153:D156)</f>
        <v>7619.7</v>
      </c>
      <c r="E157" s="30">
        <f t="shared" si="40"/>
        <v>0</v>
      </c>
      <c r="F157" s="30">
        <f t="shared" si="40"/>
        <v>6315.2999999999993</v>
      </c>
      <c r="G157" s="30">
        <f t="shared" si="40"/>
        <v>0</v>
      </c>
      <c r="H157" s="30">
        <f t="shared" si="40"/>
        <v>1304.4000000000001</v>
      </c>
      <c r="I157" s="30">
        <f t="shared" si="40"/>
        <v>0</v>
      </c>
    </row>
    <row r="158" spans="1:9">
      <c r="A158" s="48" t="s">
        <v>47</v>
      </c>
      <c r="B158" s="51"/>
      <c r="C158" s="39">
        <v>2022</v>
      </c>
      <c r="D158" s="26">
        <f>SUM(E158:I158)</f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</row>
    <row r="159" spans="1:9">
      <c r="A159" s="49"/>
      <c r="B159" s="51"/>
      <c r="C159" s="39">
        <v>2023</v>
      </c>
      <c r="D159" s="26">
        <f>SUM(E159:I159)</f>
        <v>3431</v>
      </c>
      <c r="E159" s="26">
        <v>0</v>
      </c>
      <c r="F159" s="26">
        <v>0</v>
      </c>
      <c r="G159" s="26">
        <v>0</v>
      </c>
      <c r="H159" s="26">
        <v>3431</v>
      </c>
      <c r="I159" s="26">
        <v>0</v>
      </c>
    </row>
    <row r="160" spans="1:9">
      <c r="A160" s="49"/>
      <c r="B160" s="51"/>
      <c r="C160" s="39">
        <v>2024</v>
      </c>
      <c r="D160" s="26">
        <f>SUM(E160:I160)</f>
        <v>652.20000000000005</v>
      </c>
      <c r="E160" s="26">
        <v>0</v>
      </c>
      <c r="F160" s="26">
        <v>0</v>
      </c>
      <c r="G160" s="26">
        <v>0</v>
      </c>
      <c r="H160" s="26">
        <v>652.20000000000005</v>
      </c>
      <c r="I160" s="26">
        <v>0</v>
      </c>
    </row>
    <row r="161" spans="1:9">
      <c r="A161" s="49"/>
      <c r="B161" s="51"/>
      <c r="C161" s="39">
        <v>2025</v>
      </c>
      <c r="D161" s="26">
        <f>SUM(E161:I161)</f>
        <v>652.20000000000005</v>
      </c>
      <c r="E161" s="26">
        <v>0</v>
      </c>
      <c r="F161" s="26">
        <v>0</v>
      </c>
      <c r="G161" s="26">
        <v>0</v>
      </c>
      <c r="H161" s="26">
        <v>652.20000000000005</v>
      </c>
      <c r="I161" s="26">
        <v>0</v>
      </c>
    </row>
    <row r="162" spans="1:9" ht="18" customHeight="1">
      <c r="A162" s="50"/>
      <c r="B162" s="51"/>
      <c r="C162" s="39" t="s">
        <v>17</v>
      </c>
      <c r="D162" s="26">
        <f t="shared" ref="D162:I162" si="41">SUM(D158:D161)</f>
        <v>4735.3999999999996</v>
      </c>
      <c r="E162" s="26">
        <f t="shared" si="41"/>
        <v>0</v>
      </c>
      <c r="F162" s="26">
        <f t="shared" si="41"/>
        <v>0</v>
      </c>
      <c r="G162" s="26">
        <f t="shared" si="41"/>
        <v>0</v>
      </c>
      <c r="H162" s="26">
        <f t="shared" si="41"/>
        <v>4735.3999999999996</v>
      </c>
      <c r="I162" s="26">
        <f t="shared" si="41"/>
        <v>0</v>
      </c>
    </row>
    <row r="163" spans="1:9">
      <c r="A163" s="48" t="s">
        <v>48</v>
      </c>
      <c r="B163" s="51"/>
      <c r="C163" s="39">
        <v>2022</v>
      </c>
      <c r="D163" s="26">
        <f>SUM(E163:I163)</f>
        <v>0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</row>
    <row r="164" spans="1:9">
      <c r="A164" s="49"/>
      <c r="B164" s="51"/>
      <c r="C164" s="39">
        <v>2023</v>
      </c>
      <c r="D164" s="26">
        <f>SUM(E164:I164)</f>
        <v>0</v>
      </c>
      <c r="E164" s="26">
        <v>0</v>
      </c>
      <c r="F164" s="26">
        <v>0</v>
      </c>
      <c r="G164" s="26">
        <v>0</v>
      </c>
      <c r="H164" s="26">
        <v>0</v>
      </c>
      <c r="I164" s="26">
        <v>0</v>
      </c>
    </row>
    <row r="165" spans="1:9">
      <c r="A165" s="49"/>
      <c r="B165" s="51"/>
      <c r="C165" s="39">
        <v>2024</v>
      </c>
      <c r="D165" s="26">
        <f>SUM(E165:I165)</f>
        <v>0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</row>
    <row r="166" spans="1:9">
      <c r="A166" s="49"/>
      <c r="B166" s="51"/>
      <c r="C166" s="39">
        <v>2025</v>
      </c>
      <c r="D166" s="26">
        <f>SUM(E166:I166)</f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</row>
    <row r="167" spans="1:9" ht="19.5" customHeight="1">
      <c r="A167" s="50"/>
      <c r="B167" s="51"/>
      <c r="C167" s="39" t="s">
        <v>17</v>
      </c>
      <c r="D167" s="26">
        <f t="shared" ref="D167:I167" si="42">SUM(D163:D166)</f>
        <v>0</v>
      </c>
      <c r="E167" s="26">
        <f t="shared" si="42"/>
        <v>0</v>
      </c>
      <c r="F167" s="26">
        <f t="shared" si="42"/>
        <v>0</v>
      </c>
      <c r="G167" s="26">
        <f t="shared" si="42"/>
        <v>0</v>
      </c>
      <c r="H167" s="26">
        <f t="shared" si="42"/>
        <v>0</v>
      </c>
      <c r="I167" s="26">
        <f t="shared" si="42"/>
        <v>0</v>
      </c>
    </row>
    <row r="168" spans="1:9" ht="21.75" customHeight="1">
      <c r="A168" s="48" t="s">
        <v>49</v>
      </c>
      <c r="B168" s="51"/>
      <c r="C168" s="39">
        <v>2022</v>
      </c>
      <c r="D168" s="26">
        <f>SUM(E168:I168)</f>
        <v>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</row>
    <row r="169" spans="1:9" ht="20.25" customHeight="1">
      <c r="A169" s="49"/>
      <c r="B169" s="51"/>
      <c r="C169" s="39">
        <v>2023</v>
      </c>
      <c r="D169" s="26">
        <f>SUM(E169:I169)</f>
        <v>1000</v>
      </c>
      <c r="E169" s="26">
        <v>0</v>
      </c>
      <c r="F169" s="26">
        <v>950</v>
      </c>
      <c r="G169" s="26">
        <v>0</v>
      </c>
      <c r="H169" s="26">
        <v>50</v>
      </c>
      <c r="I169" s="26">
        <v>0</v>
      </c>
    </row>
    <row r="170" spans="1:9" ht="21" customHeight="1">
      <c r="A170" s="49"/>
      <c r="B170" s="51"/>
      <c r="C170" s="39">
        <v>2024</v>
      </c>
      <c r="D170" s="26">
        <f>SUM(E170:I170)</f>
        <v>0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</row>
    <row r="171" spans="1:9" ht="21.75" customHeight="1">
      <c r="A171" s="49"/>
      <c r="B171" s="51"/>
      <c r="C171" s="39">
        <v>2025</v>
      </c>
      <c r="D171" s="26">
        <f>SUM(E171:I171)</f>
        <v>0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</row>
    <row r="172" spans="1:9" ht="28.5" customHeight="1">
      <c r="A172" s="50"/>
      <c r="B172" s="51"/>
      <c r="C172" s="39" t="s">
        <v>17</v>
      </c>
      <c r="D172" s="26">
        <f t="shared" ref="D172:I172" si="43">SUM(D168:D171)</f>
        <v>1000</v>
      </c>
      <c r="E172" s="26">
        <f t="shared" si="43"/>
        <v>0</v>
      </c>
      <c r="F172" s="26">
        <f t="shared" si="43"/>
        <v>950</v>
      </c>
      <c r="G172" s="26">
        <f t="shared" si="43"/>
        <v>0</v>
      </c>
      <c r="H172" s="26">
        <f t="shared" si="43"/>
        <v>50</v>
      </c>
      <c r="I172" s="26">
        <f t="shared" si="43"/>
        <v>0</v>
      </c>
    </row>
    <row r="173" spans="1:9" ht="18.75" customHeight="1">
      <c r="A173" s="48" t="s">
        <v>72</v>
      </c>
      <c r="B173" s="51"/>
      <c r="C173" s="39">
        <v>2022</v>
      </c>
      <c r="D173" s="26">
        <f>SUM(E173:I173)</f>
        <v>0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</row>
    <row r="174" spans="1:9" ht="18" customHeight="1">
      <c r="A174" s="49"/>
      <c r="B174" s="51"/>
      <c r="C174" s="39">
        <v>2023</v>
      </c>
      <c r="D174" s="26">
        <f>SUM(E174:I174)</f>
        <v>560</v>
      </c>
      <c r="E174" s="26">
        <v>0</v>
      </c>
      <c r="F174" s="26">
        <v>0</v>
      </c>
      <c r="G174" s="26">
        <v>509.6</v>
      </c>
      <c r="H174" s="26">
        <v>50.4</v>
      </c>
      <c r="I174" s="26">
        <v>0</v>
      </c>
    </row>
    <row r="175" spans="1:9" ht="21" customHeight="1">
      <c r="A175" s="49"/>
      <c r="B175" s="51"/>
      <c r="C175" s="39">
        <v>2024</v>
      </c>
      <c r="D175" s="26">
        <f>SUM(E175:I175)</f>
        <v>0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</row>
    <row r="176" spans="1:9" ht="21.75" customHeight="1">
      <c r="A176" s="49"/>
      <c r="B176" s="51"/>
      <c r="C176" s="39">
        <v>2025</v>
      </c>
      <c r="D176" s="26">
        <f>SUM(E176:I176)</f>
        <v>0</v>
      </c>
      <c r="E176" s="26">
        <v>0</v>
      </c>
      <c r="F176" s="26">
        <v>0</v>
      </c>
      <c r="G176" s="26">
        <v>0</v>
      </c>
      <c r="H176" s="26">
        <v>0</v>
      </c>
      <c r="I176" s="26">
        <v>0</v>
      </c>
    </row>
    <row r="177" spans="1:9" ht="19.899999999999999" customHeight="1">
      <c r="A177" s="50"/>
      <c r="B177" s="51"/>
      <c r="C177" s="39" t="s">
        <v>17</v>
      </c>
      <c r="D177" s="26">
        <f t="shared" ref="D177:I177" si="44">SUM(D173:D176)</f>
        <v>560</v>
      </c>
      <c r="E177" s="26">
        <f t="shared" si="44"/>
        <v>0</v>
      </c>
      <c r="F177" s="26">
        <f t="shared" si="44"/>
        <v>0</v>
      </c>
      <c r="G177" s="26">
        <f t="shared" si="44"/>
        <v>509.6</v>
      </c>
      <c r="H177" s="26">
        <f t="shared" si="44"/>
        <v>50.4</v>
      </c>
      <c r="I177" s="26">
        <f t="shared" si="44"/>
        <v>0</v>
      </c>
    </row>
    <row r="178" spans="1:9" ht="21.75" customHeight="1">
      <c r="A178" s="48" t="s">
        <v>73</v>
      </c>
      <c r="B178" s="51"/>
      <c r="C178" s="39">
        <v>2022</v>
      </c>
      <c r="D178" s="26">
        <f>SUM(E178:I178)</f>
        <v>0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</row>
    <row r="179" spans="1:9" ht="20.25" customHeight="1">
      <c r="A179" s="49"/>
      <c r="B179" s="51"/>
      <c r="C179" s="39">
        <v>2023</v>
      </c>
      <c r="D179" s="26">
        <f>SUM(E179:I179)</f>
        <v>5870.7</v>
      </c>
      <c r="E179" s="26">
        <v>0</v>
      </c>
      <c r="F179" s="26">
        <v>0</v>
      </c>
      <c r="G179" s="26">
        <v>5342.3</v>
      </c>
      <c r="H179" s="26">
        <v>528.4</v>
      </c>
      <c r="I179" s="26">
        <v>0</v>
      </c>
    </row>
    <row r="180" spans="1:9" ht="21" customHeight="1">
      <c r="A180" s="49"/>
      <c r="B180" s="51"/>
      <c r="C180" s="39">
        <v>2024</v>
      </c>
      <c r="D180" s="26">
        <f>SUM(E180:I180)</f>
        <v>0</v>
      </c>
      <c r="E180" s="26">
        <v>0</v>
      </c>
      <c r="F180" s="26">
        <v>0</v>
      </c>
      <c r="G180" s="26">
        <v>0</v>
      </c>
      <c r="H180" s="26">
        <v>0</v>
      </c>
      <c r="I180" s="26">
        <v>0</v>
      </c>
    </row>
    <row r="181" spans="1:9" ht="21.75" customHeight="1">
      <c r="A181" s="49"/>
      <c r="B181" s="51"/>
      <c r="C181" s="39">
        <v>2025</v>
      </c>
      <c r="D181" s="26">
        <f>SUM(E181:I181)</f>
        <v>0</v>
      </c>
      <c r="E181" s="26">
        <v>0</v>
      </c>
      <c r="F181" s="26">
        <v>0</v>
      </c>
      <c r="G181" s="26">
        <v>0</v>
      </c>
      <c r="H181" s="26">
        <v>0</v>
      </c>
      <c r="I181" s="26">
        <v>0</v>
      </c>
    </row>
    <row r="182" spans="1:9" ht="22.9" customHeight="1">
      <c r="A182" s="50"/>
      <c r="B182" s="51"/>
      <c r="C182" s="39" t="s">
        <v>17</v>
      </c>
      <c r="D182" s="26">
        <f t="shared" ref="D182:I182" si="45">SUM(D178:D181)</f>
        <v>5870.7</v>
      </c>
      <c r="E182" s="26">
        <f t="shared" si="45"/>
        <v>0</v>
      </c>
      <c r="F182" s="26">
        <f t="shared" si="45"/>
        <v>0</v>
      </c>
      <c r="G182" s="26">
        <f t="shared" si="45"/>
        <v>5342.3</v>
      </c>
      <c r="H182" s="26">
        <f t="shared" si="45"/>
        <v>528.4</v>
      </c>
      <c r="I182" s="26">
        <f t="shared" si="45"/>
        <v>0</v>
      </c>
    </row>
    <row r="183" spans="1:9">
      <c r="A183" s="48" t="s">
        <v>50</v>
      </c>
      <c r="B183" s="51"/>
      <c r="C183" s="39">
        <v>2022</v>
      </c>
      <c r="D183" s="26">
        <f>SUM(E183:I183)</f>
        <v>0</v>
      </c>
      <c r="E183" s="26">
        <v>0</v>
      </c>
      <c r="F183" s="26">
        <v>0</v>
      </c>
      <c r="G183" s="26">
        <v>0</v>
      </c>
      <c r="H183" s="26">
        <v>0</v>
      </c>
      <c r="I183" s="26">
        <v>0</v>
      </c>
    </row>
    <row r="184" spans="1:9">
      <c r="A184" s="49"/>
      <c r="B184" s="51"/>
      <c r="C184" s="39">
        <v>2023</v>
      </c>
      <c r="D184" s="26">
        <f>SUM(E184:I184)</f>
        <v>6289</v>
      </c>
      <c r="E184" s="26">
        <v>0</v>
      </c>
      <c r="F184" s="26">
        <v>0</v>
      </c>
      <c r="G184" s="26">
        <v>6289</v>
      </c>
      <c r="H184" s="26">
        <v>0</v>
      </c>
      <c r="I184" s="26">
        <v>0</v>
      </c>
    </row>
    <row r="185" spans="1:9">
      <c r="A185" s="49"/>
      <c r="B185" s="51"/>
      <c r="C185" s="39">
        <v>2024</v>
      </c>
      <c r="D185" s="26">
        <f>SUM(E185:I185)</f>
        <v>6289</v>
      </c>
      <c r="E185" s="26">
        <v>0</v>
      </c>
      <c r="F185" s="26">
        <v>0</v>
      </c>
      <c r="G185" s="26">
        <v>6289</v>
      </c>
      <c r="H185" s="26">
        <v>0</v>
      </c>
      <c r="I185" s="26">
        <v>0</v>
      </c>
    </row>
    <row r="186" spans="1:9">
      <c r="A186" s="49"/>
      <c r="B186" s="51"/>
      <c r="C186" s="39">
        <v>2025</v>
      </c>
      <c r="D186" s="26">
        <f>SUM(E186:I186)</f>
        <v>6289</v>
      </c>
      <c r="E186" s="26">
        <v>0</v>
      </c>
      <c r="F186" s="26">
        <v>0</v>
      </c>
      <c r="G186" s="26">
        <v>6289</v>
      </c>
      <c r="H186" s="26">
        <v>0</v>
      </c>
      <c r="I186" s="26">
        <v>0</v>
      </c>
    </row>
    <row r="187" spans="1:9" ht="19.149999999999999" customHeight="1">
      <c r="A187" s="50"/>
      <c r="B187" s="51"/>
      <c r="C187" s="39" t="s">
        <v>17</v>
      </c>
      <c r="D187" s="26">
        <f t="shared" ref="D187:I187" si="46">SUM(D183:D186)</f>
        <v>18867</v>
      </c>
      <c r="E187" s="26">
        <f t="shared" si="46"/>
        <v>0</v>
      </c>
      <c r="F187" s="26">
        <f t="shared" si="46"/>
        <v>0</v>
      </c>
      <c r="G187" s="26">
        <f t="shared" si="46"/>
        <v>18867</v>
      </c>
      <c r="H187" s="26">
        <f t="shared" si="46"/>
        <v>0</v>
      </c>
      <c r="I187" s="26">
        <f t="shared" si="46"/>
        <v>0</v>
      </c>
    </row>
    <row r="188" spans="1:9" ht="28.15" customHeight="1">
      <c r="A188" s="61" t="s">
        <v>51</v>
      </c>
      <c r="B188" s="62"/>
      <c r="C188" s="62"/>
      <c r="D188" s="62"/>
      <c r="E188" s="62"/>
      <c r="F188" s="62"/>
      <c r="G188" s="62"/>
      <c r="H188" s="62"/>
      <c r="I188" s="63"/>
    </row>
    <row r="189" spans="1:9" ht="18.600000000000001" customHeight="1">
      <c r="A189" s="64" t="s">
        <v>17</v>
      </c>
      <c r="B189" s="67"/>
      <c r="C189" s="40">
        <v>2022</v>
      </c>
      <c r="D189" s="11">
        <f>D194+D199</f>
        <v>9887.1</v>
      </c>
      <c r="E189" s="11">
        <f t="shared" ref="E189:I189" si="47">E194+E199</f>
        <v>0</v>
      </c>
      <c r="F189" s="11">
        <f t="shared" si="47"/>
        <v>0</v>
      </c>
      <c r="G189" s="11">
        <f t="shared" si="47"/>
        <v>0</v>
      </c>
      <c r="H189" s="11">
        <f t="shared" si="47"/>
        <v>9887.1</v>
      </c>
      <c r="I189" s="11">
        <f t="shared" si="47"/>
        <v>0</v>
      </c>
    </row>
    <row r="190" spans="1:9">
      <c r="A190" s="65"/>
      <c r="B190" s="68"/>
      <c r="C190" s="40">
        <v>2023</v>
      </c>
      <c r="D190" s="11">
        <f t="shared" ref="D190:I193" si="48">D195+D200</f>
        <v>9522.8000000000011</v>
      </c>
      <c r="E190" s="11">
        <f t="shared" si="48"/>
        <v>0</v>
      </c>
      <c r="F190" s="11">
        <f t="shared" si="48"/>
        <v>0</v>
      </c>
      <c r="G190" s="11">
        <f t="shared" si="48"/>
        <v>752.7</v>
      </c>
      <c r="H190" s="11">
        <f t="shared" si="48"/>
        <v>8770.1</v>
      </c>
      <c r="I190" s="11">
        <f t="shared" si="48"/>
        <v>0</v>
      </c>
    </row>
    <row r="191" spans="1:9" ht="22.15" customHeight="1">
      <c r="A191" s="65"/>
      <c r="B191" s="68"/>
      <c r="C191" s="40">
        <v>2024</v>
      </c>
      <c r="D191" s="11">
        <f t="shared" si="48"/>
        <v>4638.3</v>
      </c>
      <c r="E191" s="11">
        <f t="shared" si="48"/>
        <v>0</v>
      </c>
      <c r="F191" s="11">
        <f t="shared" si="48"/>
        <v>0</v>
      </c>
      <c r="G191" s="11">
        <f t="shared" si="48"/>
        <v>0</v>
      </c>
      <c r="H191" s="11">
        <f t="shared" si="48"/>
        <v>4638.3</v>
      </c>
      <c r="I191" s="11">
        <f t="shared" si="48"/>
        <v>0</v>
      </c>
    </row>
    <row r="192" spans="1:9" ht="19.149999999999999" customHeight="1">
      <c r="A192" s="65"/>
      <c r="B192" s="68"/>
      <c r="C192" s="40">
        <v>2025</v>
      </c>
      <c r="D192" s="11">
        <f t="shared" si="48"/>
        <v>5954.6</v>
      </c>
      <c r="E192" s="11">
        <f t="shared" si="48"/>
        <v>0</v>
      </c>
      <c r="F192" s="11">
        <f t="shared" si="48"/>
        <v>0</v>
      </c>
      <c r="G192" s="11">
        <f t="shared" si="48"/>
        <v>0</v>
      </c>
      <c r="H192" s="11">
        <f t="shared" si="48"/>
        <v>5954.6</v>
      </c>
      <c r="I192" s="11">
        <f t="shared" si="48"/>
        <v>0</v>
      </c>
    </row>
    <row r="193" spans="1:9" ht="18.600000000000001" customHeight="1">
      <c r="A193" s="66"/>
      <c r="B193" s="69"/>
      <c r="C193" s="40" t="s">
        <v>17</v>
      </c>
      <c r="D193" s="11">
        <f t="shared" si="48"/>
        <v>30002.800000000003</v>
      </c>
      <c r="E193" s="11">
        <f t="shared" si="48"/>
        <v>0</v>
      </c>
      <c r="F193" s="11">
        <f t="shared" si="48"/>
        <v>0</v>
      </c>
      <c r="G193" s="11">
        <f t="shared" si="48"/>
        <v>752.7</v>
      </c>
      <c r="H193" s="11">
        <f t="shared" si="48"/>
        <v>29250.100000000006</v>
      </c>
      <c r="I193" s="11">
        <f t="shared" si="48"/>
        <v>0</v>
      </c>
    </row>
    <row r="194" spans="1:9">
      <c r="A194" s="48" t="s">
        <v>52</v>
      </c>
      <c r="B194" s="51"/>
      <c r="C194" s="39">
        <v>2022</v>
      </c>
      <c r="D194" s="26">
        <f>SUM(E194:I194)</f>
        <v>9887.1</v>
      </c>
      <c r="E194" s="26">
        <v>0</v>
      </c>
      <c r="F194" s="26">
        <v>0</v>
      </c>
      <c r="G194" s="26">
        <v>0</v>
      </c>
      <c r="H194" s="26">
        <v>9887.1</v>
      </c>
      <c r="I194" s="26">
        <v>0</v>
      </c>
    </row>
    <row r="195" spans="1:9">
      <c r="A195" s="49"/>
      <c r="B195" s="51"/>
      <c r="C195" s="39">
        <v>2023</v>
      </c>
      <c r="D195" s="26">
        <f>SUM(E195:I195)</f>
        <v>8695.7000000000007</v>
      </c>
      <c r="E195" s="26">
        <v>0</v>
      </c>
      <c r="F195" s="26">
        <v>0</v>
      </c>
      <c r="G195" s="26">
        <v>0</v>
      </c>
      <c r="H195" s="26">
        <v>8695.7000000000007</v>
      </c>
      <c r="I195" s="26">
        <v>0</v>
      </c>
    </row>
    <row r="196" spans="1:9">
      <c r="A196" s="49"/>
      <c r="B196" s="51"/>
      <c r="C196" s="39">
        <v>2024</v>
      </c>
      <c r="D196" s="26">
        <f>SUM(E196:I196)</f>
        <v>4638.3</v>
      </c>
      <c r="E196" s="26">
        <v>0</v>
      </c>
      <c r="F196" s="26">
        <v>0</v>
      </c>
      <c r="G196" s="26">
        <v>0</v>
      </c>
      <c r="H196" s="26">
        <v>4638.3</v>
      </c>
      <c r="I196" s="26">
        <v>0</v>
      </c>
    </row>
    <row r="197" spans="1:9">
      <c r="A197" s="49"/>
      <c r="B197" s="51"/>
      <c r="C197" s="39">
        <v>2025</v>
      </c>
      <c r="D197" s="26">
        <f>SUM(E197:I197)</f>
        <v>5954.6</v>
      </c>
      <c r="E197" s="26">
        <v>0</v>
      </c>
      <c r="F197" s="26">
        <v>0</v>
      </c>
      <c r="G197" s="26">
        <v>0</v>
      </c>
      <c r="H197" s="26">
        <v>5954.6</v>
      </c>
      <c r="I197" s="26">
        <v>0</v>
      </c>
    </row>
    <row r="198" spans="1:9" ht="20.45" customHeight="1">
      <c r="A198" s="50"/>
      <c r="B198" s="51"/>
      <c r="C198" s="39" t="s">
        <v>17</v>
      </c>
      <c r="D198" s="26">
        <f t="shared" ref="D198:I198" si="49">SUM(D194:D197)</f>
        <v>29175.700000000004</v>
      </c>
      <c r="E198" s="26">
        <f t="shared" si="49"/>
        <v>0</v>
      </c>
      <c r="F198" s="26">
        <f t="shared" si="49"/>
        <v>0</v>
      </c>
      <c r="G198" s="26">
        <f t="shared" si="49"/>
        <v>0</v>
      </c>
      <c r="H198" s="26">
        <f t="shared" si="49"/>
        <v>29175.700000000004</v>
      </c>
      <c r="I198" s="26">
        <f t="shared" si="49"/>
        <v>0</v>
      </c>
    </row>
    <row r="199" spans="1:9">
      <c r="A199" s="48" t="s">
        <v>75</v>
      </c>
      <c r="B199" s="51"/>
      <c r="C199" s="39">
        <v>2022</v>
      </c>
      <c r="D199" s="26">
        <f>SUM(E199:I199)</f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</row>
    <row r="200" spans="1:9">
      <c r="A200" s="49"/>
      <c r="B200" s="51"/>
      <c r="C200" s="39">
        <v>2023</v>
      </c>
      <c r="D200" s="26">
        <f>SUM(E200:I200)</f>
        <v>827.1</v>
      </c>
      <c r="E200" s="26">
        <v>0</v>
      </c>
      <c r="F200" s="26">
        <v>0</v>
      </c>
      <c r="G200" s="26">
        <v>752.7</v>
      </c>
      <c r="H200" s="26">
        <v>74.400000000000006</v>
      </c>
      <c r="I200" s="26">
        <v>0</v>
      </c>
    </row>
    <row r="201" spans="1:9">
      <c r="A201" s="49"/>
      <c r="B201" s="51"/>
      <c r="C201" s="39">
        <v>2024</v>
      </c>
      <c r="D201" s="26">
        <f>SUM(E201:I201)</f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</row>
    <row r="202" spans="1:9">
      <c r="A202" s="49"/>
      <c r="B202" s="51"/>
      <c r="C202" s="39">
        <v>2025</v>
      </c>
      <c r="D202" s="26">
        <f>SUM(E202:I202)</f>
        <v>0</v>
      </c>
      <c r="E202" s="26">
        <v>0</v>
      </c>
      <c r="F202" s="26">
        <v>0</v>
      </c>
      <c r="G202" s="26">
        <v>0</v>
      </c>
      <c r="H202" s="26">
        <v>0</v>
      </c>
      <c r="I202" s="26">
        <v>0</v>
      </c>
    </row>
    <row r="203" spans="1:9" ht="19.149999999999999" customHeight="1">
      <c r="A203" s="50"/>
      <c r="B203" s="51"/>
      <c r="C203" s="39" t="s">
        <v>17</v>
      </c>
      <c r="D203" s="26">
        <f t="shared" ref="D203:I203" si="50">SUM(D199:D202)</f>
        <v>827.1</v>
      </c>
      <c r="E203" s="26">
        <f t="shared" si="50"/>
        <v>0</v>
      </c>
      <c r="F203" s="26">
        <f t="shared" si="50"/>
        <v>0</v>
      </c>
      <c r="G203" s="26">
        <f t="shared" si="50"/>
        <v>752.7</v>
      </c>
      <c r="H203" s="26">
        <f t="shared" si="50"/>
        <v>74.400000000000006</v>
      </c>
      <c r="I203" s="26">
        <f t="shared" si="50"/>
        <v>0</v>
      </c>
    </row>
    <row r="204" spans="1:9" ht="25.15" customHeight="1">
      <c r="A204" s="24" t="s">
        <v>53</v>
      </c>
      <c r="B204" s="22"/>
      <c r="C204" s="17"/>
      <c r="D204" s="18"/>
      <c r="E204" s="19"/>
      <c r="F204" s="19"/>
      <c r="G204" s="19"/>
      <c r="H204" s="19"/>
      <c r="I204" s="20"/>
    </row>
    <row r="205" spans="1:9" ht="18" customHeight="1">
      <c r="A205" s="52" t="s">
        <v>17</v>
      </c>
      <c r="B205" s="53"/>
      <c r="C205" s="40">
        <v>2022</v>
      </c>
      <c r="D205" s="27">
        <f t="shared" ref="D205:I209" si="51">D210</f>
        <v>175.5</v>
      </c>
      <c r="E205" s="27">
        <f t="shared" si="51"/>
        <v>0</v>
      </c>
      <c r="F205" s="27">
        <f t="shared" si="51"/>
        <v>0</v>
      </c>
      <c r="G205" s="27">
        <f t="shared" si="51"/>
        <v>0</v>
      </c>
      <c r="H205" s="27">
        <f t="shared" si="51"/>
        <v>175.5</v>
      </c>
      <c r="I205" s="27">
        <f t="shared" si="51"/>
        <v>0</v>
      </c>
    </row>
    <row r="206" spans="1:9" ht="18.75" customHeight="1">
      <c r="A206" s="52"/>
      <c r="B206" s="53"/>
      <c r="C206" s="40">
        <v>2023</v>
      </c>
      <c r="D206" s="27">
        <f t="shared" si="51"/>
        <v>167</v>
      </c>
      <c r="E206" s="27">
        <f t="shared" si="51"/>
        <v>0</v>
      </c>
      <c r="F206" s="27">
        <f t="shared" si="51"/>
        <v>0</v>
      </c>
      <c r="G206" s="27">
        <f t="shared" si="51"/>
        <v>0</v>
      </c>
      <c r="H206" s="27">
        <f t="shared" si="51"/>
        <v>167</v>
      </c>
      <c r="I206" s="27">
        <f t="shared" si="51"/>
        <v>0</v>
      </c>
    </row>
    <row r="207" spans="1:9" ht="24.75" customHeight="1">
      <c r="A207" s="52"/>
      <c r="B207" s="53"/>
      <c r="C207" s="40">
        <v>2024</v>
      </c>
      <c r="D207" s="27">
        <f t="shared" si="51"/>
        <v>269.89999999999998</v>
      </c>
      <c r="E207" s="27">
        <f t="shared" si="51"/>
        <v>0</v>
      </c>
      <c r="F207" s="27">
        <f t="shared" si="51"/>
        <v>0</v>
      </c>
      <c r="G207" s="27">
        <f t="shared" si="51"/>
        <v>0</v>
      </c>
      <c r="H207" s="27">
        <f t="shared" si="51"/>
        <v>269.89999999999998</v>
      </c>
      <c r="I207" s="27">
        <f t="shared" si="51"/>
        <v>0</v>
      </c>
    </row>
    <row r="208" spans="1:9" ht="22.5" customHeight="1">
      <c r="A208" s="52"/>
      <c r="B208" s="53"/>
      <c r="C208" s="40">
        <v>2025</v>
      </c>
      <c r="D208" s="27">
        <f t="shared" si="51"/>
        <v>269.89999999999998</v>
      </c>
      <c r="E208" s="27">
        <f t="shared" si="51"/>
        <v>0</v>
      </c>
      <c r="F208" s="27">
        <f t="shared" si="51"/>
        <v>0</v>
      </c>
      <c r="G208" s="27">
        <f t="shared" si="51"/>
        <v>0</v>
      </c>
      <c r="H208" s="27">
        <f t="shared" si="51"/>
        <v>269.89999999999998</v>
      </c>
      <c r="I208" s="27">
        <f t="shared" si="51"/>
        <v>0</v>
      </c>
    </row>
    <row r="209" spans="1:9" ht="19.5" customHeight="1">
      <c r="A209" s="52"/>
      <c r="B209" s="53"/>
      <c r="C209" s="40" t="s">
        <v>17</v>
      </c>
      <c r="D209" s="27">
        <f t="shared" si="51"/>
        <v>882.3</v>
      </c>
      <c r="E209" s="27">
        <f t="shared" si="51"/>
        <v>0</v>
      </c>
      <c r="F209" s="27">
        <f t="shared" si="51"/>
        <v>0</v>
      </c>
      <c r="G209" s="27">
        <f t="shared" si="51"/>
        <v>0</v>
      </c>
      <c r="H209" s="27">
        <f t="shared" si="51"/>
        <v>882.3</v>
      </c>
      <c r="I209" s="27">
        <f t="shared" si="51"/>
        <v>0</v>
      </c>
    </row>
    <row r="210" spans="1:9" ht="21.6" customHeight="1">
      <c r="A210" s="48" t="s">
        <v>54</v>
      </c>
      <c r="B210" s="51"/>
      <c r="C210" s="39">
        <v>2022</v>
      </c>
      <c r="D210" s="30">
        <f>SUM(E210:I210)</f>
        <v>175.5</v>
      </c>
      <c r="E210" s="26">
        <v>0</v>
      </c>
      <c r="F210" s="26">
        <v>0</v>
      </c>
      <c r="G210" s="26">
        <v>0</v>
      </c>
      <c r="H210" s="26">
        <v>175.5</v>
      </c>
      <c r="I210" s="26">
        <v>0</v>
      </c>
    </row>
    <row r="211" spans="1:9" ht="22.5" customHeight="1">
      <c r="A211" s="49"/>
      <c r="B211" s="51"/>
      <c r="C211" s="39">
        <v>2023</v>
      </c>
      <c r="D211" s="30">
        <f>SUM(E211:I211)</f>
        <v>167</v>
      </c>
      <c r="E211" s="26">
        <v>0</v>
      </c>
      <c r="F211" s="26">
        <v>0</v>
      </c>
      <c r="G211" s="26">
        <v>0</v>
      </c>
      <c r="H211" s="26">
        <v>167</v>
      </c>
      <c r="I211" s="26">
        <v>0</v>
      </c>
    </row>
    <row r="212" spans="1:9" ht="16.5" customHeight="1">
      <c r="A212" s="49"/>
      <c r="B212" s="51"/>
      <c r="C212" s="39">
        <v>2024</v>
      </c>
      <c r="D212" s="30">
        <f>SUM(E212:I212)</f>
        <v>269.89999999999998</v>
      </c>
      <c r="E212" s="26">
        <v>0</v>
      </c>
      <c r="F212" s="26">
        <v>0</v>
      </c>
      <c r="G212" s="26">
        <v>0</v>
      </c>
      <c r="H212" s="26">
        <v>269.89999999999998</v>
      </c>
      <c r="I212" s="26">
        <v>0</v>
      </c>
    </row>
    <row r="213" spans="1:9" ht="16.5" customHeight="1">
      <c r="A213" s="49"/>
      <c r="B213" s="51"/>
      <c r="C213" s="39">
        <v>2025</v>
      </c>
      <c r="D213" s="30">
        <f>SUM(E213:I213)</f>
        <v>269.89999999999998</v>
      </c>
      <c r="E213" s="26">
        <v>0</v>
      </c>
      <c r="F213" s="26">
        <v>0</v>
      </c>
      <c r="G213" s="26">
        <v>0</v>
      </c>
      <c r="H213" s="26">
        <v>269.89999999999998</v>
      </c>
      <c r="I213" s="26">
        <v>0</v>
      </c>
    </row>
    <row r="214" spans="1:9" ht="27.75" customHeight="1">
      <c r="A214" s="50"/>
      <c r="B214" s="51"/>
      <c r="C214" s="39" t="s">
        <v>17</v>
      </c>
      <c r="D214" s="30">
        <f t="shared" ref="D214:I214" si="52">SUM(D210:D213)</f>
        <v>882.3</v>
      </c>
      <c r="E214" s="30">
        <f t="shared" si="52"/>
        <v>0</v>
      </c>
      <c r="F214" s="30">
        <f t="shared" si="52"/>
        <v>0</v>
      </c>
      <c r="G214" s="30">
        <f t="shared" si="52"/>
        <v>0</v>
      </c>
      <c r="H214" s="30">
        <f t="shared" si="52"/>
        <v>882.3</v>
      </c>
      <c r="I214" s="30">
        <f t="shared" si="52"/>
        <v>0</v>
      </c>
    </row>
    <row r="215" spans="1:9" ht="22.5" customHeight="1">
      <c r="A215" s="24" t="s">
        <v>55</v>
      </c>
      <c r="B215" s="22"/>
      <c r="C215" s="17"/>
      <c r="D215" s="18"/>
      <c r="E215" s="19"/>
      <c r="F215" s="19"/>
      <c r="G215" s="19"/>
      <c r="H215" s="19"/>
      <c r="I215" s="20"/>
    </row>
    <row r="216" spans="1:9" ht="18" customHeight="1">
      <c r="A216" s="52" t="s">
        <v>17</v>
      </c>
      <c r="B216" s="53"/>
      <c r="C216" s="40">
        <v>2022</v>
      </c>
      <c r="D216" s="11">
        <f t="shared" ref="D216:I220" si="53">D221+D226+D231</f>
        <v>3669</v>
      </c>
      <c r="E216" s="11">
        <f t="shared" si="53"/>
        <v>132.1</v>
      </c>
      <c r="F216" s="11">
        <f t="shared" si="53"/>
        <v>1081.3</v>
      </c>
      <c r="G216" s="11">
        <f t="shared" si="53"/>
        <v>0</v>
      </c>
      <c r="H216" s="11">
        <f t="shared" si="53"/>
        <v>2455.6000000000004</v>
      </c>
      <c r="I216" s="11">
        <f t="shared" si="53"/>
        <v>0</v>
      </c>
    </row>
    <row r="217" spans="1:9" ht="15.75" customHeight="1">
      <c r="A217" s="52"/>
      <c r="B217" s="53"/>
      <c r="C217" s="40">
        <v>2023</v>
      </c>
      <c r="D217" s="11">
        <f t="shared" si="53"/>
        <v>4228.9000000000005</v>
      </c>
      <c r="E217" s="11">
        <f t="shared" si="53"/>
        <v>204.2</v>
      </c>
      <c r="F217" s="11">
        <f t="shared" si="53"/>
        <v>1274.4000000000001</v>
      </c>
      <c r="G217" s="11">
        <f t="shared" si="53"/>
        <v>0</v>
      </c>
      <c r="H217" s="11">
        <f t="shared" si="53"/>
        <v>2750.3</v>
      </c>
      <c r="I217" s="11">
        <f t="shared" si="53"/>
        <v>0</v>
      </c>
    </row>
    <row r="218" spans="1:9" ht="18" customHeight="1">
      <c r="A218" s="52"/>
      <c r="B218" s="53"/>
      <c r="C218" s="40">
        <v>2024</v>
      </c>
      <c r="D218" s="11">
        <f t="shared" si="53"/>
        <v>5009.0999999999995</v>
      </c>
      <c r="E218" s="11">
        <f t="shared" si="53"/>
        <v>669.6</v>
      </c>
      <c r="F218" s="11">
        <f t="shared" si="53"/>
        <v>3847.1</v>
      </c>
      <c r="G218" s="11">
        <f t="shared" si="53"/>
        <v>0</v>
      </c>
      <c r="H218" s="11">
        <f t="shared" si="53"/>
        <v>492.4</v>
      </c>
      <c r="I218" s="11">
        <f t="shared" si="53"/>
        <v>0</v>
      </c>
    </row>
    <row r="219" spans="1:9" ht="16.899999999999999" customHeight="1">
      <c r="A219" s="52"/>
      <c r="B219" s="53"/>
      <c r="C219" s="40">
        <v>2025</v>
      </c>
      <c r="D219" s="11">
        <f t="shared" si="53"/>
        <v>243.9</v>
      </c>
      <c r="E219" s="11">
        <f t="shared" si="53"/>
        <v>0</v>
      </c>
      <c r="F219" s="11">
        <f t="shared" si="53"/>
        <v>0</v>
      </c>
      <c r="G219" s="11">
        <f t="shared" si="53"/>
        <v>0</v>
      </c>
      <c r="H219" s="11">
        <f t="shared" si="53"/>
        <v>243.9</v>
      </c>
      <c r="I219" s="11">
        <f t="shared" si="53"/>
        <v>0</v>
      </c>
    </row>
    <row r="220" spans="1:9" ht="18.600000000000001" customHeight="1">
      <c r="A220" s="52"/>
      <c r="B220" s="53"/>
      <c r="C220" s="40" t="s">
        <v>17</v>
      </c>
      <c r="D220" s="11">
        <f t="shared" si="53"/>
        <v>13150.9</v>
      </c>
      <c r="E220" s="11">
        <f t="shared" si="53"/>
        <v>1005.9</v>
      </c>
      <c r="F220" s="11">
        <f t="shared" si="53"/>
        <v>6202.7999999999993</v>
      </c>
      <c r="G220" s="11">
        <f t="shared" si="53"/>
        <v>0</v>
      </c>
      <c r="H220" s="11">
        <f t="shared" si="53"/>
        <v>5942.2000000000007</v>
      </c>
      <c r="I220" s="11">
        <f t="shared" si="53"/>
        <v>0</v>
      </c>
    </row>
    <row r="221" spans="1:9">
      <c r="A221" s="48" t="s">
        <v>56</v>
      </c>
      <c r="B221" s="51"/>
      <c r="C221" s="39">
        <v>2022</v>
      </c>
      <c r="D221" s="26">
        <f>SUM(E221:I221)</f>
        <v>2364.3000000000002</v>
      </c>
      <c r="E221" s="26">
        <v>0</v>
      </c>
      <c r="F221" s="26">
        <v>0</v>
      </c>
      <c r="G221" s="26">
        <v>0</v>
      </c>
      <c r="H221" s="26">
        <v>2364.3000000000002</v>
      </c>
      <c r="I221" s="26">
        <v>0</v>
      </c>
    </row>
    <row r="222" spans="1:9">
      <c r="A222" s="49"/>
      <c r="B222" s="51"/>
      <c r="C222" s="39">
        <v>2023</v>
      </c>
      <c r="D222" s="26">
        <f>SUM(E222:I222)</f>
        <v>1073.8</v>
      </c>
      <c r="E222" s="26">
        <v>0</v>
      </c>
      <c r="F222" s="26">
        <v>0</v>
      </c>
      <c r="G222" s="26">
        <v>0</v>
      </c>
      <c r="H222" s="26">
        <v>1073.8</v>
      </c>
      <c r="I222" s="26">
        <v>0</v>
      </c>
    </row>
    <row r="223" spans="1:9">
      <c r="A223" s="49"/>
      <c r="B223" s="51"/>
      <c r="C223" s="39">
        <v>2024</v>
      </c>
      <c r="D223" s="26">
        <f>SUM(E223:I223)</f>
        <v>152.5</v>
      </c>
      <c r="E223" s="26">
        <v>0</v>
      </c>
      <c r="F223" s="26">
        <v>0</v>
      </c>
      <c r="G223" s="26">
        <v>0</v>
      </c>
      <c r="H223" s="26">
        <v>152.5</v>
      </c>
      <c r="I223" s="26">
        <v>0</v>
      </c>
    </row>
    <row r="224" spans="1:9">
      <c r="A224" s="49"/>
      <c r="B224" s="51"/>
      <c r="C224" s="39">
        <v>2025</v>
      </c>
      <c r="D224" s="26">
        <f>SUM(E224:I224)</f>
        <v>243.9</v>
      </c>
      <c r="E224" s="26">
        <v>0</v>
      </c>
      <c r="F224" s="26">
        <v>0</v>
      </c>
      <c r="G224" s="26">
        <v>0</v>
      </c>
      <c r="H224" s="26">
        <v>243.9</v>
      </c>
      <c r="I224" s="26">
        <v>0</v>
      </c>
    </row>
    <row r="225" spans="1:9">
      <c r="A225" s="50"/>
      <c r="B225" s="51"/>
      <c r="C225" s="39" t="s">
        <v>17</v>
      </c>
      <c r="D225" s="26">
        <f t="shared" ref="D225:I225" si="54">SUM(D221:D224)</f>
        <v>3834.5000000000005</v>
      </c>
      <c r="E225" s="26">
        <f t="shared" si="54"/>
        <v>0</v>
      </c>
      <c r="F225" s="26">
        <f t="shared" si="54"/>
        <v>0</v>
      </c>
      <c r="G225" s="26">
        <f t="shared" si="54"/>
        <v>0</v>
      </c>
      <c r="H225" s="26">
        <f t="shared" si="54"/>
        <v>3834.5000000000005</v>
      </c>
      <c r="I225" s="26">
        <f t="shared" si="54"/>
        <v>0</v>
      </c>
    </row>
    <row r="226" spans="1:9">
      <c r="A226" s="48" t="s">
        <v>57</v>
      </c>
      <c r="B226" s="51"/>
      <c r="C226" s="39">
        <v>2022</v>
      </c>
      <c r="D226" s="26">
        <f>SUM(E226:I226)</f>
        <v>1304.6999999999998</v>
      </c>
      <c r="E226" s="26">
        <v>132.1</v>
      </c>
      <c r="F226" s="26">
        <v>1081.3</v>
      </c>
      <c r="G226" s="26">
        <v>0</v>
      </c>
      <c r="H226" s="26">
        <v>91.3</v>
      </c>
      <c r="I226" s="26">
        <v>0</v>
      </c>
    </row>
    <row r="227" spans="1:9">
      <c r="A227" s="49"/>
      <c r="B227" s="51"/>
      <c r="C227" s="39">
        <v>2023</v>
      </c>
      <c r="D227" s="26">
        <f>SUM(E227:I227)</f>
        <v>3122.1000000000004</v>
      </c>
      <c r="E227" s="26">
        <v>204.2</v>
      </c>
      <c r="F227" s="26">
        <v>1274.4000000000001</v>
      </c>
      <c r="G227" s="26">
        <v>0</v>
      </c>
      <c r="H227" s="26">
        <v>1643.5</v>
      </c>
      <c r="I227" s="26">
        <v>0</v>
      </c>
    </row>
    <row r="228" spans="1:9">
      <c r="A228" s="49"/>
      <c r="B228" s="51"/>
      <c r="C228" s="39">
        <v>2024</v>
      </c>
      <c r="D228" s="26">
        <f>SUM(E228:I228)</f>
        <v>4856.5999999999995</v>
      </c>
      <c r="E228" s="26">
        <v>669.6</v>
      </c>
      <c r="F228" s="26">
        <v>3847.1</v>
      </c>
      <c r="G228" s="26">
        <v>0</v>
      </c>
      <c r="H228" s="26">
        <v>339.9</v>
      </c>
      <c r="I228" s="26">
        <v>0</v>
      </c>
    </row>
    <row r="229" spans="1:9" ht="15.75" customHeight="1">
      <c r="A229" s="49"/>
      <c r="B229" s="51"/>
      <c r="C229" s="39">
        <v>2025</v>
      </c>
      <c r="D229" s="26">
        <f>SUM(E229:I229)</f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</row>
    <row r="230" spans="1:9" ht="18" customHeight="1">
      <c r="A230" s="50"/>
      <c r="B230" s="51"/>
      <c r="C230" s="39" t="s">
        <v>17</v>
      </c>
      <c r="D230" s="26">
        <f t="shared" ref="D230:I230" si="55">SUM(D226:D229)</f>
        <v>9283.4</v>
      </c>
      <c r="E230" s="26">
        <f t="shared" si="55"/>
        <v>1005.9</v>
      </c>
      <c r="F230" s="26">
        <f t="shared" si="55"/>
        <v>6202.7999999999993</v>
      </c>
      <c r="G230" s="26">
        <f t="shared" si="55"/>
        <v>0</v>
      </c>
      <c r="H230" s="26">
        <f t="shared" si="55"/>
        <v>2074.6999999999998</v>
      </c>
      <c r="I230" s="26">
        <f t="shared" si="55"/>
        <v>0</v>
      </c>
    </row>
    <row r="231" spans="1:9" ht="14.25" customHeight="1">
      <c r="A231" s="48" t="s">
        <v>58</v>
      </c>
      <c r="B231" s="51"/>
      <c r="C231" s="39">
        <v>2022</v>
      </c>
      <c r="D231" s="26">
        <f>SUM(E231:I231)</f>
        <v>0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</row>
    <row r="232" spans="1:9" ht="16.5" customHeight="1">
      <c r="A232" s="49"/>
      <c r="B232" s="51"/>
      <c r="C232" s="39">
        <v>2023</v>
      </c>
      <c r="D232" s="26">
        <f>SUM(E232:I232)</f>
        <v>33</v>
      </c>
      <c r="E232" s="26">
        <v>0</v>
      </c>
      <c r="F232" s="26">
        <v>0</v>
      </c>
      <c r="G232" s="26">
        <v>0</v>
      </c>
      <c r="H232" s="26">
        <v>33</v>
      </c>
      <c r="I232" s="26">
        <v>0</v>
      </c>
    </row>
    <row r="233" spans="1:9" ht="15.75" customHeight="1">
      <c r="A233" s="49"/>
      <c r="B233" s="51"/>
      <c r="C233" s="39">
        <v>2024</v>
      </c>
      <c r="D233" s="26">
        <f>SUM(E233:I233)</f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</row>
    <row r="234" spans="1:9" ht="15.75" customHeight="1">
      <c r="A234" s="49"/>
      <c r="B234" s="51"/>
      <c r="C234" s="39">
        <v>2025</v>
      </c>
      <c r="D234" s="26">
        <f>SUM(E234:I234)</f>
        <v>0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</row>
    <row r="235" spans="1:9" ht="16.149999999999999" customHeight="1">
      <c r="A235" s="50"/>
      <c r="B235" s="51"/>
      <c r="C235" s="39" t="s">
        <v>17</v>
      </c>
      <c r="D235" s="26">
        <f t="shared" ref="D235:I235" si="56">SUM(D231:D234)</f>
        <v>33</v>
      </c>
      <c r="E235" s="26">
        <f t="shared" si="56"/>
        <v>0</v>
      </c>
      <c r="F235" s="26">
        <f t="shared" si="56"/>
        <v>0</v>
      </c>
      <c r="G235" s="26">
        <f t="shared" si="56"/>
        <v>0</v>
      </c>
      <c r="H235" s="26">
        <f t="shared" si="56"/>
        <v>33</v>
      </c>
      <c r="I235" s="26">
        <f t="shared" si="56"/>
        <v>0</v>
      </c>
    </row>
    <row r="236" spans="1:9" ht="32.25" customHeight="1">
      <c r="A236" s="54" t="s">
        <v>59</v>
      </c>
      <c r="B236" s="55"/>
      <c r="C236" s="55"/>
      <c r="D236" s="55"/>
      <c r="E236" s="55"/>
      <c r="F236" s="55"/>
      <c r="G236" s="55"/>
      <c r="H236" s="55"/>
      <c r="I236" s="56"/>
    </row>
    <row r="237" spans="1:9" ht="17.25" customHeight="1">
      <c r="A237" s="52" t="s">
        <v>17</v>
      </c>
      <c r="B237" s="53"/>
      <c r="C237" s="40">
        <v>2022</v>
      </c>
      <c r="D237" s="11">
        <f t="shared" ref="D237:I240" si="57">D242</f>
        <v>1761.2</v>
      </c>
      <c r="E237" s="11">
        <f t="shared" si="57"/>
        <v>0</v>
      </c>
      <c r="F237" s="11">
        <f t="shared" si="57"/>
        <v>0</v>
      </c>
      <c r="G237" s="11">
        <f t="shared" si="57"/>
        <v>0</v>
      </c>
      <c r="H237" s="11">
        <f t="shared" si="57"/>
        <v>1761.2</v>
      </c>
      <c r="I237" s="11">
        <f t="shared" si="57"/>
        <v>0</v>
      </c>
    </row>
    <row r="238" spans="1:9" ht="18" customHeight="1">
      <c r="A238" s="52"/>
      <c r="B238" s="53"/>
      <c r="C238" s="40">
        <v>2023</v>
      </c>
      <c r="D238" s="11">
        <f t="shared" si="57"/>
        <v>0</v>
      </c>
      <c r="E238" s="11">
        <f t="shared" si="57"/>
        <v>0</v>
      </c>
      <c r="F238" s="11">
        <f t="shared" si="57"/>
        <v>0</v>
      </c>
      <c r="G238" s="11">
        <f t="shared" si="57"/>
        <v>0</v>
      </c>
      <c r="H238" s="11">
        <v>0</v>
      </c>
      <c r="I238" s="11">
        <f>I243</f>
        <v>0</v>
      </c>
    </row>
    <row r="239" spans="1:9" ht="15.75" customHeight="1">
      <c r="A239" s="52"/>
      <c r="B239" s="53"/>
      <c r="C239" s="40">
        <v>2024</v>
      </c>
      <c r="D239" s="11">
        <f t="shared" si="57"/>
        <v>0</v>
      </c>
      <c r="E239" s="11">
        <f t="shared" si="57"/>
        <v>0</v>
      </c>
      <c r="F239" s="11">
        <f t="shared" si="57"/>
        <v>0</v>
      </c>
      <c r="G239" s="11">
        <f t="shared" si="57"/>
        <v>0</v>
      </c>
      <c r="H239" s="11">
        <v>0</v>
      </c>
      <c r="I239" s="11">
        <f>I244</f>
        <v>0</v>
      </c>
    </row>
    <row r="240" spans="1:9">
      <c r="A240" s="52"/>
      <c r="B240" s="53"/>
      <c r="C240" s="40">
        <v>2025</v>
      </c>
      <c r="D240" s="11">
        <f t="shared" si="57"/>
        <v>0</v>
      </c>
      <c r="E240" s="11">
        <f t="shared" si="57"/>
        <v>0</v>
      </c>
      <c r="F240" s="11">
        <f t="shared" si="57"/>
        <v>0</v>
      </c>
      <c r="G240" s="11">
        <f t="shared" si="57"/>
        <v>0</v>
      </c>
      <c r="H240" s="11">
        <f t="shared" si="57"/>
        <v>0</v>
      </c>
      <c r="I240" s="11">
        <f>I245</f>
        <v>0</v>
      </c>
    </row>
    <row r="241" spans="1:9">
      <c r="A241" s="52"/>
      <c r="B241" s="53"/>
      <c r="C241" s="40" t="s">
        <v>17</v>
      </c>
      <c r="D241" s="11">
        <f t="shared" ref="D241:I241" si="58">SUM(D237:D240)</f>
        <v>1761.2</v>
      </c>
      <c r="E241" s="11">
        <f t="shared" si="58"/>
        <v>0</v>
      </c>
      <c r="F241" s="11">
        <f t="shared" si="58"/>
        <v>0</v>
      </c>
      <c r="G241" s="11">
        <f t="shared" si="58"/>
        <v>0</v>
      </c>
      <c r="H241" s="11">
        <f t="shared" si="58"/>
        <v>1761.2</v>
      </c>
      <c r="I241" s="11">
        <f t="shared" si="58"/>
        <v>0</v>
      </c>
    </row>
    <row r="242" spans="1:9" ht="15" customHeight="1">
      <c r="A242" s="48" t="s">
        <v>60</v>
      </c>
      <c r="B242" s="51"/>
      <c r="C242" s="39">
        <v>2022</v>
      </c>
      <c r="D242" s="26">
        <f>SUM(E242:I242)</f>
        <v>1761.2</v>
      </c>
      <c r="E242" s="26">
        <v>0</v>
      </c>
      <c r="F242" s="26">
        <v>0</v>
      </c>
      <c r="G242" s="26">
        <v>0</v>
      </c>
      <c r="H242" s="26">
        <v>1761.2</v>
      </c>
      <c r="I242" s="26">
        <v>0</v>
      </c>
    </row>
    <row r="243" spans="1:9" ht="12.75" customHeight="1">
      <c r="A243" s="49"/>
      <c r="B243" s="51"/>
      <c r="C243" s="39">
        <v>2023</v>
      </c>
      <c r="D243" s="26">
        <f>SUM(E243:I243)</f>
        <v>0</v>
      </c>
      <c r="E243" s="26">
        <v>0</v>
      </c>
      <c r="F243" s="26">
        <v>0</v>
      </c>
      <c r="G243" s="26">
        <v>0</v>
      </c>
      <c r="H243" s="26">
        <v>0</v>
      </c>
      <c r="I243" s="26">
        <v>0</v>
      </c>
    </row>
    <row r="244" spans="1:9">
      <c r="A244" s="49"/>
      <c r="B244" s="51"/>
      <c r="C244" s="39">
        <v>2024</v>
      </c>
      <c r="D244" s="26">
        <f>SUM(E244:I244)</f>
        <v>0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</row>
    <row r="245" spans="1:9" ht="13.5" customHeight="1">
      <c r="A245" s="49"/>
      <c r="B245" s="51"/>
      <c r="C245" s="39">
        <v>2025</v>
      </c>
      <c r="D245" s="26">
        <f>SUM(E245:I245)</f>
        <v>0</v>
      </c>
      <c r="E245" s="26">
        <v>0</v>
      </c>
      <c r="F245" s="26">
        <v>0</v>
      </c>
      <c r="G245" s="26">
        <v>0</v>
      </c>
      <c r="H245" s="26">
        <v>0</v>
      </c>
      <c r="I245" s="26">
        <v>0</v>
      </c>
    </row>
    <row r="246" spans="1:9" ht="15" customHeight="1">
      <c r="A246" s="50"/>
      <c r="B246" s="51"/>
      <c r="C246" s="39" t="s">
        <v>17</v>
      </c>
      <c r="D246" s="26">
        <f t="shared" ref="D246:I246" si="59">SUM(D242:D245)</f>
        <v>1761.2</v>
      </c>
      <c r="E246" s="26">
        <f t="shared" si="59"/>
        <v>0</v>
      </c>
      <c r="F246" s="26">
        <f t="shared" si="59"/>
        <v>0</v>
      </c>
      <c r="G246" s="26">
        <f t="shared" si="59"/>
        <v>0</v>
      </c>
      <c r="H246" s="26">
        <f t="shared" si="59"/>
        <v>1761.2</v>
      </c>
      <c r="I246" s="26">
        <f t="shared" si="59"/>
        <v>0</v>
      </c>
    </row>
    <row r="247" spans="1:9">
      <c r="A247" s="24" t="s">
        <v>61</v>
      </c>
      <c r="B247" s="22"/>
      <c r="C247" s="17"/>
      <c r="D247" s="18"/>
      <c r="E247" s="19"/>
      <c r="F247" s="19"/>
      <c r="G247" s="19"/>
      <c r="H247" s="19"/>
      <c r="I247" s="20"/>
    </row>
    <row r="248" spans="1:9" ht="18" customHeight="1">
      <c r="A248" s="52" t="s">
        <v>17</v>
      </c>
      <c r="B248" s="53"/>
      <c r="C248" s="40">
        <v>2022</v>
      </c>
      <c r="D248" s="11">
        <f t="shared" ref="D248:I252" si="60">D253+D258</f>
        <v>9386.1</v>
      </c>
      <c r="E248" s="11">
        <f t="shared" si="60"/>
        <v>0</v>
      </c>
      <c r="F248" s="11">
        <f t="shared" si="60"/>
        <v>0</v>
      </c>
      <c r="G248" s="11">
        <f t="shared" si="60"/>
        <v>0</v>
      </c>
      <c r="H248" s="11">
        <f t="shared" si="60"/>
        <v>9386.1</v>
      </c>
      <c r="I248" s="11">
        <f t="shared" si="60"/>
        <v>0</v>
      </c>
    </row>
    <row r="249" spans="1:9">
      <c r="A249" s="52"/>
      <c r="B249" s="53"/>
      <c r="C249" s="40">
        <v>2023</v>
      </c>
      <c r="D249" s="11">
        <f t="shared" si="60"/>
        <v>8511.2000000000007</v>
      </c>
      <c r="E249" s="11">
        <f t="shared" si="60"/>
        <v>0</v>
      </c>
      <c r="F249" s="11">
        <f t="shared" si="60"/>
        <v>0</v>
      </c>
      <c r="G249" s="11">
        <f t="shared" si="60"/>
        <v>0</v>
      </c>
      <c r="H249" s="11">
        <f t="shared" si="60"/>
        <v>8511.2000000000007</v>
      </c>
      <c r="I249" s="11">
        <f t="shared" si="60"/>
        <v>0</v>
      </c>
    </row>
    <row r="250" spans="1:9">
      <c r="A250" s="52"/>
      <c r="B250" s="53"/>
      <c r="C250" s="40">
        <v>2024</v>
      </c>
      <c r="D250" s="11">
        <f t="shared" si="60"/>
        <v>3926.5</v>
      </c>
      <c r="E250" s="11">
        <f t="shared" si="60"/>
        <v>0</v>
      </c>
      <c r="F250" s="11">
        <f t="shared" si="60"/>
        <v>0</v>
      </c>
      <c r="G250" s="11">
        <f t="shared" si="60"/>
        <v>0</v>
      </c>
      <c r="H250" s="11">
        <f t="shared" si="60"/>
        <v>3926.5</v>
      </c>
      <c r="I250" s="11">
        <f t="shared" si="60"/>
        <v>0</v>
      </c>
    </row>
    <row r="251" spans="1:9" ht="24" customHeight="1">
      <c r="A251" s="52"/>
      <c r="B251" s="53"/>
      <c r="C251" s="40">
        <v>2025</v>
      </c>
      <c r="D251" s="11">
        <f t="shared" si="60"/>
        <v>3926.5</v>
      </c>
      <c r="E251" s="11">
        <f t="shared" si="60"/>
        <v>0</v>
      </c>
      <c r="F251" s="11">
        <f t="shared" si="60"/>
        <v>0</v>
      </c>
      <c r="G251" s="11">
        <f t="shared" si="60"/>
        <v>0</v>
      </c>
      <c r="H251" s="11">
        <f t="shared" si="60"/>
        <v>3926.5</v>
      </c>
      <c r="I251" s="11">
        <f t="shared" si="60"/>
        <v>0</v>
      </c>
    </row>
    <row r="252" spans="1:9">
      <c r="A252" s="52"/>
      <c r="B252" s="53"/>
      <c r="C252" s="40" t="s">
        <v>17</v>
      </c>
      <c r="D252" s="27">
        <f t="shared" si="60"/>
        <v>25750.3</v>
      </c>
      <c r="E252" s="27">
        <f t="shared" si="60"/>
        <v>0</v>
      </c>
      <c r="F252" s="27">
        <f t="shared" si="60"/>
        <v>0</v>
      </c>
      <c r="G252" s="27">
        <f t="shared" si="60"/>
        <v>0</v>
      </c>
      <c r="H252" s="27">
        <f t="shared" si="60"/>
        <v>25750.3</v>
      </c>
      <c r="I252" s="27">
        <f t="shared" si="60"/>
        <v>0</v>
      </c>
    </row>
    <row r="253" spans="1:9">
      <c r="A253" s="48" t="s">
        <v>62</v>
      </c>
      <c r="B253" s="51"/>
      <c r="C253" s="39">
        <v>2022</v>
      </c>
      <c r="D253" s="30">
        <f>SUM(E253:I253)</f>
        <v>8188.1</v>
      </c>
      <c r="E253" s="26">
        <v>0</v>
      </c>
      <c r="F253" s="26">
        <v>0</v>
      </c>
      <c r="G253" s="26">
        <v>0</v>
      </c>
      <c r="H253" s="26">
        <v>8188.1</v>
      </c>
      <c r="I253" s="26">
        <v>0</v>
      </c>
    </row>
    <row r="254" spans="1:9">
      <c r="A254" s="49"/>
      <c r="B254" s="51"/>
      <c r="C254" s="39">
        <v>2023</v>
      </c>
      <c r="D254" s="30">
        <f>SUM(E254:I254)</f>
        <v>7853.1</v>
      </c>
      <c r="E254" s="26">
        <v>0</v>
      </c>
      <c r="F254" s="26">
        <v>0</v>
      </c>
      <c r="G254" s="26">
        <v>0</v>
      </c>
      <c r="H254" s="26">
        <v>7853.1</v>
      </c>
      <c r="I254" s="26">
        <v>0</v>
      </c>
    </row>
    <row r="255" spans="1:9">
      <c r="A255" s="49"/>
      <c r="B255" s="51"/>
      <c r="C255" s="39">
        <v>2024</v>
      </c>
      <c r="D255" s="30">
        <f>SUM(E255:I255)</f>
        <v>3926.5</v>
      </c>
      <c r="E255" s="26">
        <v>0</v>
      </c>
      <c r="F255" s="26">
        <v>0</v>
      </c>
      <c r="G255" s="26">
        <v>0</v>
      </c>
      <c r="H255" s="26">
        <v>3926.5</v>
      </c>
      <c r="I255" s="26">
        <v>0</v>
      </c>
    </row>
    <row r="256" spans="1:9">
      <c r="A256" s="49"/>
      <c r="B256" s="51"/>
      <c r="C256" s="39">
        <v>2025</v>
      </c>
      <c r="D256" s="30">
        <f>SUM(E256:I256)</f>
        <v>3926.5</v>
      </c>
      <c r="E256" s="26">
        <v>0</v>
      </c>
      <c r="F256" s="26">
        <v>0</v>
      </c>
      <c r="G256" s="26">
        <v>0</v>
      </c>
      <c r="H256" s="26">
        <v>3926.5</v>
      </c>
      <c r="I256" s="26">
        <v>0</v>
      </c>
    </row>
    <row r="257" spans="1:9">
      <c r="A257" s="50"/>
      <c r="B257" s="51"/>
      <c r="C257" s="39" t="s">
        <v>17</v>
      </c>
      <c r="D257" s="30">
        <f t="shared" ref="D257:I257" si="61">SUM(D253:D256)</f>
        <v>23894.2</v>
      </c>
      <c r="E257" s="30">
        <f t="shared" si="61"/>
        <v>0</v>
      </c>
      <c r="F257" s="30">
        <f t="shared" si="61"/>
        <v>0</v>
      </c>
      <c r="G257" s="30">
        <f t="shared" si="61"/>
        <v>0</v>
      </c>
      <c r="H257" s="30">
        <f t="shared" si="61"/>
        <v>23894.2</v>
      </c>
      <c r="I257" s="30">
        <f t="shared" si="61"/>
        <v>0</v>
      </c>
    </row>
    <row r="258" spans="1:9">
      <c r="A258" s="48" t="s">
        <v>63</v>
      </c>
      <c r="B258" s="51"/>
      <c r="C258" s="39">
        <v>2022</v>
      </c>
      <c r="D258" s="30">
        <f>SUM(E258:I258)</f>
        <v>1198</v>
      </c>
      <c r="E258" s="26">
        <v>0</v>
      </c>
      <c r="F258" s="26">
        <v>0</v>
      </c>
      <c r="G258" s="26">
        <v>0</v>
      </c>
      <c r="H258" s="26">
        <v>1198</v>
      </c>
      <c r="I258" s="26">
        <v>0</v>
      </c>
    </row>
    <row r="259" spans="1:9">
      <c r="A259" s="49"/>
      <c r="B259" s="51"/>
      <c r="C259" s="39">
        <v>2023</v>
      </c>
      <c r="D259" s="30">
        <f>SUM(E259:I259)</f>
        <v>658.1</v>
      </c>
      <c r="E259" s="26">
        <v>0</v>
      </c>
      <c r="F259" s="26">
        <v>0</v>
      </c>
      <c r="G259" s="26">
        <v>0</v>
      </c>
      <c r="H259" s="26">
        <v>658.1</v>
      </c>
      <c r="I259" s="26">
        <v>0</v>
      </c>
    </row>
    <row r="260" spans="1:9">
      <c r="A260" s="49"/>
      <c r="B260" s="51"/>
      <c r="C260" s="39">
        <v>2024</v>
      </c>
      <c r="D260" s="30">
        <f>SUM(E260:I260)</f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</row>
    <row r="261" spans="1:9">
      <c r="A261" s="49"/>
      <c r="B261" s="51"/>
      <c r="C261" s="39">
        <v>2025</v>
      </c>
      <c r="D261" s="30">
        <f>SUM(E261:I261)</f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</row>
    <row r="262" spans="1:9">
      <c r="A262" s="50"/>
      <c r="B262" s="51"/>
      <c r="C262" s="39" t="s">
        <v>17</v>
      </c>
      <c r="D262" s="30">
        <f t="shared" ref="D262:I262" si="62">SUM(D258:D261)</f>
        <v>1856.1</v>
      </c>
      <c r="E262" s="30">
        <f t="shared" si="62"/>
        <v>0</v>
      </c>
      <c r="F262" s="30">
        <f t="shared" si="62"/>
        <v>0</v>
      </c>
      <c r="G262" s="30">
        <f t="shared" si="62"/>
        <v>0</v>
      </c>
      <c r="H262" s="30">
        <f t="shared" si="62"/>
        <v>1856.1</v>
      </c>
      <c r="I262" s="30">
        <f t="shared" si="62"/>
        <v>0</v>
      </c>
    </row>
    <row r="263" spans="1:9" ht="19.899999999999999" customHeight="1">
      <c r="A263" s="24" t="s">
        <v>64</v>
      </c>
      <c r="B263" s="22"/>
      <c r="C263" s="17"/>
      <c r="D263" s="18"/>
      <c r="E263" s="19"/>
      <c r="F263" s="19"/>
      <c r="G263" s="19"/>
      <c r="H263" s="19"/>
      <c r="I263" s="20"/>
    </row>
    <row r="264" spans="1:9" ht="15.6" customHeight="1">
      <c r="A264" s="52" t="s">
        <v>17</v>
      </c>
      <c r="B264" s="53"/>
      <c r="C264" s="40">
        <v>2022</v>
      </c>
      <c r="D264" s="11">
        <f>D269+D274+D279+D284</f>
        <v>995.7</v>
      </c>
      <c r="E264" s="11">
        <f t="shared" ref="E264:I264" si="63">E269+E274+E279+E284</f>
        <v>0</v>
      </c>
      <c r="F264" s="11">
        <f t="shared" si="63"/>
        <v>0</v>
      </c>
      <c r="G264" s="11">
        <f t="shared" si="63"/>
        <v>995.7</v>
      </c>
      <c r="H264" s="11">
        <f t="shared" si="63"/>
        <v>0</v>
      </c>
      <c r="I264" s="11">
        <f t="shared" si="63"/>
        <v>0</v>
      </c>
    </row>
    <row r="265" spans="1:9" ht="15" customHeight="1">
      <c r="A265" s="52"/>
      <c r="B265" s="53"/>
      <c r="C265" s="40">
        <v>2023</v>
      </c>
      <c r="D265" s="11">
        <f t="shared" ref="D265:I267" si="64">D270+D275+D280+D285</f>
        <v>1694.8</v>
      </c>
      <c r="E265" s="11">
        <f t="shared" si="64"/>
        <v>0</v>
      </c>
      <c r="F265" s="11">
        <f t="shared" si="64"/>
        <v>0</v>
      </c>
      <c r="G265" s="11">
        <f t="shared" si="64"/>
        <v>0</v>
      </c>
      <c r="H265" s="11">
        <f t="shared" si="64"/>
        <v>1694.8</v>
      </c>
      <c r="I265" s="11">
        <f t="shared" si="64"/>
        <v>0</v>
      </c>
    </row>
    <row r="266" spans="1:9" ht="15" customHeight="1">
      <c r="A266" s="52"/>
      <c r="B266" s="53"/>
      <c r="C266" s="40">
        <v>2024</v>
      </c>
      <c r="D266" s="11">
        <f t="shared" si="64"/>
        <v>4904.1000000000004</v>
      </c>
      <c r="E266" s="11">
        <f t="shared" si="64"/>
        <v>0</v>
      </c>
      <c r="F266" s="11">
        <f t="shared" si="64"/>
        <v>4560.8</v>
      </c>
      <c r="G266" s="11">
        <f t="shared" si="64"/>
        <v>0</v>
      </c>
      <c r="H266" s="11">
        <f t="shared" si="64"/>
        <v>343.3</v>
      </c>
      <c r="I266" s="11">
        <f t="shared" si="64"/>
        <v>0</v>
      </c>
    </row>
    <row r="267" spans="1:9" ht="15.6" customHeight="1">
      <c r="A267" s="52"/>
      <c r="B267" s="53"/>
      <c r="C267" s="40">
        <v>2025</v>
      </c>
      <c r="D267" s="11">
        <f t="shared" si="64"/>
        <v>38427.300000000003</v>
      </c>
      <c r="E267" s="11">
        <f t="shared" si="64"/>
        <v>0</v>
      </c>
      <c r="F267" s="11">
        <f t="shared" si="64"/>
        <v>35737.300000000003</v>
      </c>
      <c r="G267" s="11">
        <f t="shared" si="64"/>
        <v>0</v>
      </c>
      <c r="H267" s="11">
        <f t="shared" si="64"/>
        <v>2690</v>
      </c>
      <c r="I267" s="11">
        <f t="shared" si="64"/>
        <v>0</v>
      </c>
    </row>
    <row r="268" spans="1:9" ht="16.149999999999999" customHeight="1">
      <c r="A268" s="52"/>
      <c r="B268" s="53"/>
      <c r="C268" s="40" t="s">
        <v>17</v>
      </c>
      <c r="D268" s="11">
        <f t="shared" ref="D268:I268" si="65">D264+D265+D266+D267</f>
        <v>46021.9</v>
      </c>
      <c r="E268" s="11">
        <f t="shared" si="65"/>
        <v>0</v>
      </c>
      <c r="F268" s="11">
        <f>F264+F265+F266+F267</f>
        <v>40298.100000000006</v>
      </c>
      <c r="G268" s="11">
        <f t="shared" si="65"/>
        <v>995.7</v>
      </c>
      <c r="H268" s="11">
        <f t="shared" si="65"/>
        <v>4728.1000000000004</v>
      </c>
      <c r="I268" s="11">
        <f t="shared" si="65"/>
        <v>0</v>
      </c>
    </row>
    <row r="269" spans="1:9">
      <c r="A269" s="48" t="s">
        <v>65</v>
      </c>
      <c r="B269" s="51"/>
      <c r="C269" s="39">
        <v>2022</v>
      </c>
      <c r="D269" s="26">
        <f>SUM(E269:I269)</f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</row>
    <row r="270" spans="1:9">
      <c r="A270" s="49"/>
      <c r="B270" s="51"/>
      <c r="C270" s="39">
        <v>2023</v>
      </c>
      <c r="D270" s="26">
        <f>SUM(E270:I270)</f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</row>
    <row r="271" spans="1:9">
      <c r="A271" s="49"/>
      <c r="B271" s="51"/>
      <c r="C271" s="39">
        <v>2024</v>
      </c>
      <c r="D271" s="26">
        <f>SUM(E271:I271)</f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</row>
    <row r="272" spans="1:9">
      <c r="A272" s="49"/>
      <c r="B272" s="51"/>
      <c r="C272" s="39">
        <v>2025</v>
      </c>
      <c r="D272" s="26">
        <f>SUM(E272:I272)</f>
        <v>32978.9</v>
      </c>
      <c r="E272" s="26">
        <v>0</v>
      </c>
      <c r="F272" s="26">
        <v>30670.3</v>
      </c>
      <c r="G272" s="26">
        <v>0</v>
      </c>
      <c r="H272" s="26">
        <v>2308.6</v>
      </c>
      <c r="I272" s="26">
        <v>0</v>
      </c>
    </row>
    <row r="273" spans="1:9" ht="13.9" customHeight="1">
      <c r="A273" s="50"/>
      <c r="B273" s="51"/>
      <c r="C273" s="39" t="s">
        <v>17</v>
      </c>
      <c r="D273" s="26">
        <f t="shared" ref="D273:I273" si="66">SUM(D269:D272)</f>
        <v>32978.9</v>
      </c>
      <c r="E273" s="26">
        <f t="shared" si="66"/>
        <v>0</v>
      </c>
      <c r="F273" s="26">
        <f t="shared" si="66"/>
        <v>30670.3</v>
      </c>
      <c r="G273" s="26">
        <f t="shared" si="66"/>
        <v>0</v>
      </c>
      <c r="H273" s="26">
        <f t="shared" si="66"/>
        <v>2308.6</v>
      </c>
      <c r="I273" s="26">
        <f t="shared" si="66"/>
        <v>0</v>
      </c>
    </row>
    <row r="274" spans="1:9">
      <c r="A274" s="57" t="s">
        <v>66</v>
      </c>
      <c r="B274" s="60"/>
      <c r="C274" s="31">
        <v>2022</v>
      </c>
      <c r="D274" s="32">
        <f>SUM(E274:I274)</f>
        <v>0</v>
      </c>
      <c r="E274" s="32">
        <v>0</v>
      </c>
      <c r="F274" s="32">
        <v>0</v>
      </c>
      <c r="G274" s="32">
        <v>0</v>
      </c>
      <c r="H274" s="32">
        <v>0</v>
      </c>
      <c r="I274" s="32">
        <v>0</v>
      </c>
    </row>
    <row r="275" spans="1:9">
      <c r="A275" s="58"/>
      <c r="B275" s="60"/>
      <c r="C275" s="39">
        <v>2023</v>
      </c>
      <c r="D275" s="26">
        <f>SUM(E275:I275)</f>
        <v>1694.8</v>
      </c>
      <c r="E275" s="26">
        <v>0</v>
      </c>
      <c r="F275" s="26">
        <v>0</v>
      </c>
      <c r="G275" s="26">
        <v>0</v>
      </c>
      <c r="H275" s="26">
        <v>1694.8</v>
      </c>
      <c r="I275" s="26">
        <v>0</v>
      </c>
    </row>
    <row r="276" spans="1:9">
      <c r="A276" s="58"/>
      <c r="B276" s="60"/>
      <c r="C276" s="31">
        <v>2024</v>
      </c>
      <c r="D276" s="32">
        <f>SUM(E276:I276)</f>
        <v>0</v>
      </c>
      <c r="E276" s="32">
        <v>0</v>
      </c>
      <c r="F276" s="32">
        <v>0</v>
      </c>
      <c r="G276" s="32">
        <v>0</v>
      </c>
      <c r="H276" s="32">
        <v>0</v>
      </c>
      <c r="I276" s="32">
        <v>0</v>
      </c>
    </row>
    <row r="277" spans="1:9">
      <c r="A277" s="58"/>
      <c r="B277" s="60"/>
      <c r="C277" s="31">
        <v>2025</v>
      </c>
      <c r="D277" s="32">
        <f>SUM(E277:I277)</f>
        <v>0</v>
      </c>
      <c r="E277" s="32">
        <v>0</v>
      </c>
      <c r="F277" s="32">
        <v>0</v>
      </c>
      <c r="G277" s="32">
        <v>0</v>
      </c>
      <c r="H277" s="32">
        <v>0</v>
      </c>
      <c r="I277" s="32">
        <v>0</v>
      </c>
    </row>
    <row r="278" spans="1:9" ht="22.5" customHeight="1">
      <c r="A278" s="59"/>
      <c r="B278" s="60"/>
      <c r="C278" s="31" t="s">
        <v>17</v>
      </c>
      <c r="D278" s="32">
        <f t="shared" ref="D278:I278" si="67">SUM(D274:D277)</f>
        <v>1694.8</v>
      </c>
      <c r="E278" s="32">
        <f t="shared" si="67"/>
        <v>0</v>
      </c>
      <c r="F278" s="32">
        <f t="shared" si="67"/>
        <v>0</v>
      </c>
      <c r="G278" s="32">
        <f t="shared" si="67"/>
        <v>0</v>
      </c>
      <c r="H278" s="32">
        <f t="shared" si="67"/>
        <v>1694.8</v>
      </c>
      <c r="I278" s="32">
        <f t="shared" si="67"/>
        <v>0</v>
      </c>
    </row>
    <row r="279" spans="1:9">
      <c r="A279" s="57" t="s">
        <v>28</v>
      </c>
      <c r="B279" s="60"/>
      <c r="C279" s="31">
        <v>2022</v>
      </c>
      <c r="D279" s="32">
        <f>SUM(E279:I279)</f>
        <v>0</v>
      </c>
      <c r="E279" s="32">
        <v>0</v>
      </c>
      <c r="F279" s="32">
        <v>0</v>
      </c>
      <c r="G279" s="32">
        <v>0</v>
      </c>
      <c r="H279" s="32">
        <v>0</v>
      </c>
      <c r="I279" s="32">
        <v>0</v>
      </c>
    </row>
    <row r="280" spans="1:9">
      <c r="A280" s="58"/>
      <c r="B280" s="60"/>
      <c r="C280" s="39">
        <v>2023</v>
      </c>
      <c r="D280" s="26">
        <f>SUM(E280:I280)</f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</row>
    <row r="281" spans="1:9">
      <c r="A281" s="58"/>
      <c r="B281" s="60"/>
      <c r="C281" s="31">
        <v>2024</v>
      </c>
      <c r="D281" s="32">
        <f>SUM(E281:I281)</f>
        <v>4904.1000000000004</v>
      </c>
      <c r="E281" s="32">
        <v>0</v>
      </c>
      <c r="F281" s="32">
        <v>4560.8</v>
      </c>
      <c r="G281" s="32">
        <v>0</v>
      </c>
      <c r="H281" s="32">
        <v>343.3</v>
      </c>
      <c r="I281" s="32">
        <v>0</v>
      </c>
    </row>
    <row r="282" spans="1:9">
      <c r="A282" s="58"/>
      <c r="B282" s="60"/>
      <c r="C282" s="31">
        <v>2025</v>
      </c>
      <c r="D282" s="32">
        <f>SUM(E282:I282)</f>
        <v>5448.4</v>
      </c>
      <c r="E282" s="32">
        <v>0</v>
      </c>
      <c r="F282" s="32">
        <v>5067</v>
      </c>
      <c r="G282" s="32">
        <v>0</v>
      </c>
      <c r="H282" s="32">
        <v>381.4</v>
      </c>
      <c r="I282" s="32">
        <v>0</v>
      </c>
    </row>
    <row r="283" spans="1:9" ht="15" customHeight="1">
      <c r="A283" s="59"/>
      <c r="B283" s="60"/>
      <c r="C283" s="31" t="s">
        <v>17</v>
      </c>
      <c r="D283" s="32">
        <f t="shared" ref="D283:I283" si="68">SUM(D279:D282)</f>
        <v>10352.5</v>
      </c>
      <c r="E283" s="32">
        <f t="shared" si="68"/>
        <v>0</v>
      </c>
      <c r="F283" s="32">
        <f t="shared" si="68"/>
        <v>9627.7999999999993</v>
      </c>
      <c r="G283" s="32">
        <f t="shared" si="68"/>
        <v>0</v>
      </c>
      <c r="H283" s="32">
        <f t="shared" si="68"/>
        <v>724.7</v>
      </c>
      <c r="I283" s="32">
        <f t="shared" si="68"/>
        <v>0</v>
      </c>
    </row>
    <row r="284" spans="1:9">
      <c r="A284" s="57" t="s">
        <v>67</v>
      </c>
      <c r="B284" s="60"/>
      <c r="C284" s="31">
        <v>2022</v>
      </c>
      <c r="D284" s="32">
        <f>SUM(E284:I284)</f>
        <v>995.7</v>
      </c>
      <c r="E284" s="32">
        <v>0</v>
      </c>
      <c r="F284" s="32">
        <v>0</v>
      </c>
      <c r="G284" s="32">
        <v>995.7</v>
      </c>
      <c r="H284" s="32">
        <v>0</v>
      </c>
      <c r="I284" s="32">
        <v>0</v>
      </c>
    </row>
    <row r="285" spans="1:9">
      <c r="A285" s="58"/>
      <c r="B285" s="60"/>
      <c r="C285" s="31">
        <v>2023</v>
      </c>
      <c r="D285" s="32">
        <f>SUM(E285:I285)</f>
        <v>0</v>
      </c>
      <c r="E285" s="32">
        <v>0</v>
      </c>
      <c r="F285" s="32">
        <v>0</v>
      </c>
      <c r="G285" s="32">
        <v>0</v>
      </c>
      <c r="H285" s="32">
        <v>0</v>
      </c>
      <c r="I285" s="32">
        <v>0</v>
      </c>
    </row>
    <row r="286" spans="1:9">
      <c r="A286" s="58"/>
      <c r="B286" s="60"/>
      <c r="C286" s="31">
        <v>2024</v>
      </c>
      <c r="D286" s="32">
        <f>SUM(E286:I286)</f>
        <v>0</v>
      </c>
      <c r="E286" s="32">
        <v>0</v>
      </c>
      <c r="F286" s="32">
        <v>0</v>
      </c>
      <c r="G286" s="32">
        <v>0</v>
      </c>
      <c r="H286" s="32">
        <v>0</v>
      </c>
      <c r="I286" s="32">
        <v>0</v>
      </c>
    </row>
    <row r="287" spans="1:9" ht="18" customHeight="1">
      <c r="A287" s="58"/>
      <c r="B287" s="60"/>
      <c r="C287" s="31">
        <v>2025</v>
      </c>
      <c r="D287" s="32">
        <f>SUM(E287:I287)</f>
        <v>0</v>
      </c>
      <c r="E287" s="32">
        <v>0</v>
      </c>
      <c r="F287" s="32">
        <v>0</v>
      </c>
      <c r="G287" s="32">
        <v>0</v>
      </c>
      <c r="H287" s="32">
        <v>0</v>
      </c>
      <c r="I287" s="32">
        <v>0</v>
      </c>
    </row>
    <row r="288" spans="1:9" ht="15.6" customHeight="1">
      <c r="A288" s="59"/>
      <c r="B288" s="60"/>
      <c r="C288" s="31" t="s">
        <v>17</v>
      </c>
      <c r="D288" s="32">
        <f t="shared" ref="D288:I288" si="69">SUM(D284:D287)</f>
        <v>995.7</v>
      </c>
      <c r="E288" s="32">
        <f t="shared" si="69"/>
        <v>0</v>
      </c>
      <c r="F288" s="32">
        <f t="shared" si="69"/>
        <v>0</v>
      </c>
      <c r="G288" s="32">
        <f t="shared" si="69"/>
        <v>995.7</v>
      </c>
      <c r="H288" s="32">
        <f t="shared" si="69"/>
        <v>0</v>
      </c>
      <c r="I288" s="32">
        <f t="shared" si="69"/>
        <v>0</v>
      </c>
    </row>
    <row r="289" spans="1:9" ht="23.25" customHeight="1">
      <c r="A289" s="24" t="s">
        <v>68</v>
      </c>
      <c r="B289" s="22"/>
      <c r="C289" s="17"/>
      <c r="D289" s="18"/>
      <c r="E289" s="19"/>
      <c r="F289" s="19"/>
      <c r="G289" s="19"/>
      <c r="H289" s="19"/>
      <c r="I289" s="20"/>
    </row>
    <row r="290" spans="1:9" ht="20.25" customHeight="1">
      <c r="A290" s="52" t="s">
        <v>17</v>
      </c>
      <c r="B290" s="53"/>
      <c r="C290" s="40">
        <v>2022</v>
      </c>
      <c r="D290" s="11">
        <f t="shared" ref="D290:I293" si="70">D295</f>
        <v>41170.199999999997</v>
      </c>
      <c r="E290" s="11">
        <f t="shared" si="70"/>
        <v>0</v>
      </c>
      <c r="F290" s="11">
        <f t="shared" si="70"/>
        <v>0</v>
      </c>
      <c r="G290" s="11">
        <f t="shared" si="70"/>
        <v>0</v>
      </c>
      <c r="H290" s="11">
        <f t="shared" si="70"/>
        <v>41170.199999999997</v>
      </c>
      <c r="I290" s="11">
        <f t="shared" si="70"/>
        <v>0</v>
      </c>
    </row>
    <row r="291" spans="1:9" ht="24" customHeight="1">
      <c r="A291" s="52"/>
      <c r="B291" s="53"/>
      <c r="C291" s="40">
        <v>2023</v>
      </c>
      <c r="D291" s="11">
        <f t="shared" si="70"/>
        <v>44103.9</v>
      </c>
      <c r="E291" s="11">
        <f t="shared" si="70"/>
        <v>0</v>
      </c>
      <c r="F291" s="11">
        <f t="shared" si="70"/>
        <v>0</v>
      </c>
      <c r="G291" s="11">
        <f t="shared" si="70"/>
        <v>0</v>
      </c>
      <c r="H291" s="11">
        <f t="shared" si="70"/>
        <v>44103.9</v>
      </c>
      <c r="I291" s="11">
        <f t="shared" si="70"/>
        <v>0</v>
      </c>
    </row>
    <row r="292" spans="1:9" ht="19.5" customHeight="1">
      <c r="A292" s="52"/>
      <c r="B292" s="53"/>
      <c r="C292" s="40">
        <v>2024</v>
      </c>
      <c r="D292" s="11">
        <f t="shared" si="70"/>
        <v>45525.3</v>
      </c>
      <c r="E292" s="11">
        <f t="shared" si="70"/>
        <v>0</v>
      </c>
      <c r="F292" s="11">
        <f t="shared" si="70"/>
        <v>0</v>
      </c>
      <c r="G292" s="11">
        <f t="shared" si="70"/>
        <v>0</v>
      </c>
      <c r="H292" s="11">
        <f t="shared" si="70"/>
        <v>45525.3</v>
      </c>
      <c r="I292" s="11">
        <f t="shared" si="70"/>
        <v>0</v>
      </c>
    </row>
    <row r="293" spans="1:9" ht="23.25" customHeight="1">
      <c r="A293" s="52"/>
      <c r="B293" s="53"/>
      <c r="C293" s="40">
        <v>2025</v>
      </c>
      <c r="D293" s="11">
        <f t="shared" si="70"/>
        <v>43498.9</v>
      </c>
      <c r="E293" s="11">
        <f t="shared" si="70"/>
        <v>0</v>
      </c>
      <c r="F293" s="11">
        <f t="shared" si="70"/>
        <v>0</v>
      </c>
      <c r="G293" s="11">
        <f t="shared" si="70"/>
        <v>0</v>
      </c>
      <c r="H293" s="11">
        <f t="shared" si="70"/>
        <v>43498.9</v>
      </c>
      <c r="I293" s="11">
        <f t="shared" si="70"/>
        <v>0</v>
      </c>
    </row>
    <row r="294" spans="1:9" ht="19.5" customHeight="1">
      <c r="A294" s="52"/>
      <c r="B294" s="53"/>
      <c r="C294" s="40" t="s">
        <v>17</v>
      </c>
      <c r="D294" s="11">
        <f t="shared" ref="D294:I294" si="71">SUM(D290:D293)</f>
        <v>174298.30000000002</v>
      </c>
      <c r="E294" s="11">
        <f t="shared" si="71"/>
        <v>0</v>
      </c>
      <c r="F294" s="11">
        <f t="shared" si="71"/>
        <v>0</v>
      </c>
      <c r="G294" s="11">
        <f t="shared" si="71"/>
        <v>0</v>
      </c>
      <c r="H294" s="11">
        <f t="shared" si="71"/>
        <v>174298.30000000002</v>
      </c>
      <c r="I294" s="11">
        <f t="shared" si="71"/>
        <v>0</v>
      </c>
    </row>
    <row r="295" spans="1:9">
      <c r="A295" s="48" t="s">
        <v>69</v>
      </c>
      <c r="B295" s="51"/>
      <c r="C295" s="39">
        <v>2022</v>
      </c>
      <c r="D295" s="26">
        <f>SUM(E295:I295)</f>
        <v>41170.199999999997</v>
      </c>
      <c r="E295" s="26">
        <v>0</v>
      </c>
      <c r="F295" s="26">
        <v>0</v>
      </c>
      <c r="G295" s="26">
        <v>0</v>
      </c>
      <c r="H295" s="26">
        <v>41170.199999999997</v>
      </c>
      <c r="I295" s="26">
        <v>0</v>
      </c>
    </row>
    <row r="296" spans="1:9">
      <c r="A296" s="49"/>
      <c r="B296" s="51"/>
      <c r="C296" s="39">
        <v>2023</v>
      </c>
      <c r="D296" s="26">
        <f>SUM(E296:I296)</f>
        <v>44103.9</v>
      </c>
      <c r="E296" s="26">
        <v>0</v>
      </c>
      <c r="F296" s="26">
        <v>0</v>
      </c>
      <c r="G296" s="26">
        <v>0</v>
      </c>
      <c r="H296" s="26">
        <v>44103.9</v>
      </c>
      <c r="I296" s="26">
        <v>0</v>
      </c>
    </row>
    <row r="297" spans="1:9">
      <c r="A297" s="49"/>
      <c r="B297" s="51"/>
      <c r="C297" s="39">
        <v>2024</v>
      </c>
      <c r="D297" s="26">
        <f>SUM(E297:I297)</f>
        <v>45525.3</v>
      </c>
      <c r="E297" s="26">
        <v>0</v>
      </c>
      <c r="F297" s="26">
        <v>0</v>
      </c>
      <c r="G297" s="26">
        <v>0</v>
      </c>
      <c r="H297" s="26">
        <v>45525.3</v>
      </c>
      <c r="I297" s="26">
        <v>0</v>
      </c>
    </row>
    <row r="298" spans="1:9">
      <c r="A298" s="49"/>
      <c r="B298" s="51"/>
      <c r="C298" s="39">
        <v>2025</v>
      </c>
      <c r="D298" s="26">
        <f>SUM(E298:I298)</f>
        <v>43498.9</v>
      </c>
      <c r="E298" s="26">
        <v>0</v>
      </c>
      <c r="F298" s="26">
        <v>0</v>
      </c>
      <c r="G298" s="26">
        <v>0</v>
      </c>
      <c r="H298" s="26">
        <v>43498.9</v>
      </c>
      <c r="I298" s="26">
        <v>0</v>
      </c>
    </row>
    <row r="299" spans="1:9" ht="19.5" customHeight="1">
      <c r="A299" s="50"/>
      <c r="B299" s="51"/>
      <c r="C299" s="39" t="s">
        <v>17</v>
      </c>
      <c r="D299" s="26">
        <f t="shared" ref="D299:I299" si="72">SUM(D295:D298)</f>
        <v>174298.30000000002</v>
      </c>
      <c r="E299" s="26">
        <f t="shared" si="72"/>
        <v>0</v>
      </c>
      <c r="F299" s="26">
        <f t="shared" si="72"/>
        <v>0</v>
      </c>
      <c r="G299" s="26">
        <f t="shared" si="72"/>
        <v>0</v>
      </c>
      <c r="H299" s="26">
        <f t="shared" si="72"/>
        <v>174298.30000000002</v>
      </c>
      <c r="I299" s="26">
        <f t="shared" si="72"/>
        <v>0</v>
      </c>
    </row>
    <row r="300" spans="1:9" ht="60.75" customHeight="1">
      <c r="A300" s="24" t="s">
        <v>70</v>
      </c>
      <c r="B300" s="22"/>
      <c r="C300" s="17"/>
      <c r="D300" s="18"/>
      <c r="E300" s="19"/>
      <c r="F300" s="19"/>
      <c r="G300" s="19"/>
      <c r="H300" s="19"/>
      <c r="I300" s="20"/>
    </row>
    <row r="301" spans="1:9" ht="22.5" customHeight="1">
      <c r="A301" s="52" t="s">
        <v>17</v>
      </c>
      <c r="B301" s="53"/>
      <c r="C301" s="40">
        <v>2022</v>
      </c>
      <c r="D301" s="11">
        <f t="shared" ref="D301:I304" si="73">D306</f>
        <v>0</v>
      </c>
      <c r="E301" s="11">
        <f t="shared" si="73"/>
        <v>0</v>
      </c>
      <c r="F301" s="11">
        <f t="shared" si="73"/>
        <v>0</v>
      </c>
      <c r="G301" s="11">
        <f t="shared" si="73"/>
        <v>0</v>
      </c>
      <c r="H301" s="11">
        <f t="shared" si="73"/>
        <v>0</v>
      </c>
      <c r="I301" s="11">
        <f t="shared" si="73"/>
        <v>0</v>
      </c>
    </row>
    <row r="302" spans="1:9" ht="25.5" customHeight="1">
      <c r="A302" s="52"/>
      <c r="B302" s="53"/>
      <c r="C302" s="40">
        <v>2023</v>
      </c>
      <c r="D302" s="11">
        <f t="shared" si="73"/>
        <v>0</v>
      </c>
      <c r="E302" s="11">
        <f t="shared" si="73"/>
        <v>0</v>
      </c>
      <c r="F302" s="11">
        <f t="shared" si="73"/>
        <v>0</v>
      </c>
      <c r="G302" s="11">
        <f t="shared" si="73"/>
        <v>0</v>
      </c>
      <c r="H302" s="11">
        <f t="shared" si="73"/>
        <v>0</v>
      </c>
      <c r="I302" s="11">
        <f t="shared" si="73"/>
        <v>0</v>
      </c>
    </row>
    <row r="303" spans="1:9" ht="25.5" customHeight="1">
      <c r="A303" s="52"/>
      <c r="B303" s="53"/>
      <c r="C303" s="40">
        <v>2024</v>
      </c>
      <c r="D303" s="11">
        <f t="shared" si="73"/>
        <v>0</v>
      </c>
      <c r="E303" s="11">
        <f t="shared" si="73"/>
        <v>0</v>
      </c>
      <c r="F303" s="11">
        <f t="shared" si="73"/>
        <v>0</v>
      </c>
      <c r="G303" s="11">
        <f t="shared" si="73"/>
        <v>0</v>
      </c>
      <c r="H303" s="11">
        <f t="shared" si="73"/>
        <v>0</v>
      </c>
      <c r="I303" s="11">
        <f t="shared" si="73"/>
        <v>0</v>
      </c>
    </row>
    <row r="304" spans="1:9" ht="25.5" customHeight="1">
      <c r="A304" s="52"/>
      <c r="B304" s="53"/>
      <c r="C304" s="40">
        <v>2025</v>
      </c>
      <c r="D304" s="11">
        <f t="shared" si="73"/>
        <v>0</v>
      </c>
      <c r="E304" s="11">
        <f t="shared" si="73"/>
        <v>0</v>
      </c>
      <c r="F304" s="11">
        <f t="shared" si="73"/>
        <v>0</v>
      </c>
      <c r="G304" s="11">
        <f t="shared" si="73"/>
        <v>0</v>
      </c>
      <c r="H304" s="11">
        <f t="shared" si="73"/>
        <v>0</v>
      </c>
      <c r="I304" s="11">
        <f t="shared" si="73"/>
        <v>0</v>
      </c>
    </row>
    <row r="305" spans="1:9" ht="27" customHeight="1">
      <c r="A305" s="52"/>
      <c r="B305" s="53"/>
      <c r="C305" s="40" t="s">
        <v>17</v>
      </c>
      <c r="D305" s="11">
        <f t="shared" ref="D305:I305" si="74">SUM(D301:D304)</f>
        <v>0</v>
      </c>
      <c r="E305" s="11">
        <f t="shared" si="74"/>
        <v>0</v>
      </c>
      <c r="F305" s="11">
        <f t="shared" si="74"/>
        <v>0</v>
      </c>
      <c r="G305" s="11">
        <f t="shared" si="74"/>
        <v>0</v>
      </c>
      <c r="H305" s="11">
        <f t="shared" si="74"/>
        <v>0</v>
      </c>
      <c r="I305" s="11">
        <f t="shared" si="74"/>
        <v>0</v>
      </c>
    </row>
    <row r="306" spans="1:9">
      <c r="A306" s="48" t="s">
        <v>71</v>
      </c>
      <c r="B306" s="51"/>
      <c r="C306" s="39">
        <v>2022</v>
      </c>
      <c r="D306" s="26">
        <f>SUM(E306:I306)</f>
        <v>0</v>
      </c>
      <c r="E306" s="26">
        <v>0</v>
      </c>
      <c r="F306" s="26">
        <v>0</v>
      </c>
      <c r="G306" s="26">
        <v>0</v>
      </c>
      <c r="H306" s="26">
        <v>0</v>
      </c>
      <c r="I306" s="26">
        <v>0</v>
      </c>
    </row>
    <row r="307" spans="1:9">
      <c r="A307" s="49"/>
      <c r="B307" s="51"/>
      <c r="C307" s="39">
        <v>2023</v>
      </c>
      <c r="D307" s="26">
        <f>SUM(E307:I307)</f>
        <v>0</v>
      </c>
      <c r="E307" s="26">
        <v>0</v>
      </c>
      <c r="F307" s="26">
        <v>0</v>
      </c>
      <c r="G307" s="26">
        <v>0</v>
      </c>
      <c r="H307" s="26">
        <v>0</v>
      </c>
      <c r="I307" s="26">
        <v>0</v>
      </c>
    </row>
    <row r="308" spans="1:9">
      <c r="A308" s="49"/>
      <c r="B308" s="51"/>
      <c r="C308" s="39">
        <v>2024</v>
      </c>
      <c r="D308" s="26">
        <f>SUM(E308:I308)</f>
        <v>0</v>
      </c>
      <c r="E308" s="26">
        <v>0</v>
      </c>
      <c r="F308" s="26">
        <v>0</v>
      </c>
      <c r="G308" s="26">
        <v>0</v>
      </c>
      <c r="H308" s="26">
        <v>0</v>
      </c>
      <c r="I308" s="26">
        <v>0</v>
      </c>
    </row>
    <row r="309" spans="1:9">
      <c r="A309" s="49"/>
      <c r="B309" s="51"/>
      <c r="C309" s="39">
        <v>2025</v>
      </c>
      <c r="D309" s="26">
        <f>SUM(E309:I309)</f>
        <v>0</v>
      </c>
      <c r="E309" s="26">
        <v>0</v>
      </c>
      <c r="F309" s="26">
        <v>0</v>
      </c>
      <c r="G309" s="26">
        <v>0</v>
      </c>
      <c r="H309" s="26">
        <v>0</v>
      </c>
      <c r="I309" s="26">
        <v>0</v>
      </c>
    </row>
    <row r="310" spans="1:9">
      <c r="A310" s="50"/>
      <c r="B310" s="51"/>
      <c r="C310" s="39" t="s">
        <v>17</v>
      </c>
      <c r="D310" s="26">
        <f>SUM(D306:D309)</f>
        <v>0</v>
      </c>
      <c r="E310" s="26">
        <f>SUM(E305:E309)</f>
        <v>0</v>
      </c>
      <c r="F310" s="26">
        <f>SUM(F305:F309)</f>
        <v>0</v>
      </c>
      <c r="G310" s="26">
        <f>SUM(G305:G309)</f>
        <v>0</v>
      </c>
      <c r="H310" s="26">
        <f>SUM(H305:H309)</f>
        <v>0</v>
      </c>
      <c r="I310" s="26">
        <f>SUM(I305:I309)</f>
        <v>0</v>
      </c>
    </row>
    <row r="311" spans="1:9">
      <c r="A311" s="33"/>
      <c r="B311" s="34"/>
    </row>
    <row r="312" spans="1:9">
      <c r="A312" s="33"/>
      <c r="B312" s="34"/>
    </row>
  </sheetData>
  <mergeCells count="122">
    <mergeCell ref="A81:A85"/>
    <mergeCell ref="B81:B85"/>
    <mergeCell ref="D7:I7"/>
    <mergeCell ref="A10:A14"/>
    <mergeCell ref="B10:B14"/>
    <mergeCell ref="A279:A283"/>
    <mergeCell ref="B279:B283"/>
    <mergeCell ref="A173:A177"/>
    <mergeCell ref="B173:B177"/>
    <mergeCell ref="A178:A182"/>
    <mergeCell ref="B178:B182"/>
    <mergeCell ref="A26:A30"/>
    <mergeCell ref="B26:B30"/>
    <mergeCell ref="A16:A20"/>
    <mergeCell ref="B16:B20"/>
    <mergeCell ref="A21:A25"/>
    <mergeCell ref="B21:B25"/>
    <mergeCell ref="A31:A35"/>
    <mergeCell ref="B31:B35"/>
    <mergeCell ref="A7:A8"/>
    <mergeCell ref="B7:B8"/>
    <mergeCell ref="C7:C8"/>
    <mergeCell ref="A51:A55"/>
    <mergeCell ref="B51:B55"/>
    <mergeCell ref="A66:A70"/>
    <mergeCell ref="B66:B70"/>
    <mergeCell ref="A71:A75"/>
    <mergeCell ref="B71:B75"/>
    <mergeCell ref="A76:A80"/>
    <mergeCell ref="B76:B80"/>
    <mergeCell ref="A61:A65"/>
    <mergeCell ref="B61:B65"/>
    <mergeCell ref="A36:A40"/>
    <mergeCell ref="B36:B40"/>
    <mergeCell ref="A41:A45"/>
    <mergeCell ref="B41:B45"/>
    <mergeCell ref="A46:A50"/>
    <mergeCell ref="B46:B50"/>
    <mergeCell ref="A56:A60"/>
    <mergeCell ref="B56:B60"/>
    <mergeCell ref="A96:A100"/>
    <mergeCell ref="B96:B100"/>
    <mergeCell ref="A101:A105"/>
    <mergeCell ref="B101:B105"/>
    <mergeCell ref="A106:A110"/>
    <mergeCell ref="B106:B110"/>
    <mergeCell ref="A86:A90"/>
    <mergeCell ref="B86:B90"/>
    <mergeCell ref="A91:A95"/>
    <mergeCell ref="B91:B95"/>
    <mergeCell ref="A128:A132"/>
    <mergeCell ref="B128:B132"/>
    <mergeCell ref="A133:A137"/>
    <mergeCell ref="B133:B137"/>
    <mergeCell ref="A138:A142"/>
    <mergeCell ref="B138:B142"/>
    <mergeCell ref="A111:A115"/>
    <mergeCell ref="B111:B115"/>
    <mergeCell ref="A117:A121"/>
    <mergeCell ref="B117:B121"/>
    <mergeCell ref="A123:A127"/>
    <mergeCell ref="B123:B127"/>
    <mergeCell ref="A158:A162"/>
    <mergeCell ref="B158:B162"/>
    <mergeCell ref="A163:A167"/>
    <mergeCell ref="B163:B167"/>
    <mergeCell ref="A168:A172"/>
    <mergeCell ref="B168:B172"/>
    <mergeCell ref="A143:A147"/>
    <mergeCell ref="B143:B147"/>
    <mergeCell ref="A148:A152"/>
    <mergeCell ref="B148:B152"/>
    <mergeCell ref="A153:A157"/>
    <mergeCell ref="B153:B157"/>
    <mergeCell ref="A205:A209"/>
    <mergeCell ref="B205:B209"/>
    <mergeCell ref="A210:A214"/>
    <mergeCell ref="B210:B214"/>
    <mergeCell ref="A216:A220"/>
    <mergeCell ref="B216:B220"/>
    <mergeCell ref="A183:A187"/>
    <mergeCell ref="B183:B187"/>
    <mergeCell ref="A188:I188"/>
    <mergeCell ref="A189:A193"/>
    <mergeCell ref="B189:B193"/>
    <mergeCell ref="A194:A198"/>
    <mergeCell ref="B194:B198"/>
    <mergeCell ref="A199:A203"/>
    <mergeCell ref="B199:B203"/>
    <mergeCell ref="B242:B246"/>
    <mergeCell ref="A248:A252"/>
    <mergeCell ref="B248:B252"/>
    <mergeCell ref="A221:A225"/>
    <mergeCell ref="B221:B225"/>
    <mergeCell ref="A226:A230"/>
    <mergeCell ref="B226:B230"/>
    <mergeCell ref="A231:A235"/>
    <mergeCell ref="B231:B235"/>
    <mergeCell ref="A253:A257"/>
    <mergeCell ref="B253:B257"/>
    <mergeCell ref="A258:A262"/>
    <mergeCell ref="B258:B262"/>
    <mergeCell ref="A264:A268"/>
    <mergeCell ref="B264:B268"/>
    <mergeCell ref="A236:I236"/>
    <mergeCell ref="A237:A241"/>
    <mergeCell ref="A306:A310"/>
    <mergeCell ref="B306:B310"/>
    <mergeCell ref="A290:A294"/>
    <mergeCell ref="B290:B294"/>
    <mergeCell ref="A295:A299"/>
    <mergeCell ref="B295:B299"/>
    <mergeCell ref="A301:A305"/>
    <mergeCell ref="B301:B305"/>
    <mergeCell ref="A269:A273"/>
    <mergeCell ref="B269:B273"/>
    <mergeCell ref="A274:A278"/>
    <mergeCell ref="B274:B278"/>
    <mergeCell ref="A284:A288"/>
    <mergeCell ref="B284:B288"/>
    <mergeCell ref="B237:B241"/>
    <mergeCell ref="A242:A246"/>
  </mergeCells>
  <hyperlinks>
    <hyperlink ref="I2" location="sub_1000" display="sub_1000"/>
  </hyperlinks>
  <pageMargins left="0.78740157480314965" right="0.39370078740157483" top="0.78740157480314965" bottom="0.39370078740157483" header="0.51181102362204722" footer="0.51181102362204722"/>
  <pageSetup paperSize="9" scale="75" fitToHeight="0" orientation="landscape" r:id="rId1"/>
  <headerFooter alignWithMargins="0"/>
  <rowBreaks count="9" manualBreakCount="9">
    <brk id="25" max="8" man="1"/>
    <brk id="55" max="8" man="1"/>
    <brk id="80" max="8" man="1"/>
    <brk id="110" max="8" man="1"/>
    <brk id="142" max="8" man="1"/>
    <brk id="162" max="8" man="1"/>
    <brk id="187" max="8" man="1"/>
    <brk id="214" max="8" man="1"/>
    <brk id="24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 </vt:lpstr>
      <vt:lpstr>'Приложение 3 '!Заголовки_для_печати</vt:lpstr>
      <vt:lpstr>'Приложение 3 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2023-10-19T11:30:39Z</cp:lastPrinted>
  <dcterms:created xsi:type="dcterms:W3CDTF">2013-05-31T09:08:35Z</dcterms:created>
  <dcterms:modified xsi:type="dcterms:W3CDTF">2023-10-27T07:10:22Z</dcterms:modified>
</cp:coreProperties>
</file>