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30" tabRatio="793"/>
  </bookViews>
  <sheets>
    <sheet name="Паспорт" sheetId="12" r:id="rId1"/>
    <sheet name="Приложение 2" sheetId="13" r:id="rId2"/>
    <sheet name="Приложение 3" sheetId="11" r:id="rId3"/>
  </sheets>
  <definedNames>
    <definedName name="sub_15001" localSheetId="2">'Приложение 3'!#REF!</definedName>
    <definedName name="_xlnm.Print_Titles" localSheetId="2">'Приложение 3'!$7:$9</definedName>
  </definedNames>
  <calcPr calcId="125725"/>
</workbook>
</file>

<file path=xl/calcChain.xml><?xml version="1.0" encoding="utf-8"?>
<calcChain xmlns="http://schemas.openxmlformats.org/spreadsheetml/2006/main">
  <c r="E24" i="11"/>
  <c r="E21" s="1"/>
  <c r="F24"/>
  <c r="F21" s="1"/>
  <c r="F18" s="1"/>
  <c r="G24"/>
  <c r="G21" s="1"/>
  <c r="G18" s="1"/>
  <c r="H24"/>
  <c r="H21" s="1"/>
  <c r="H18" s="1"/>
  <c r="I24"/>
  <c r="I21" s="1"/>
  <c r="I18" s="1"/>
  <c r="F23"/>
  <c r="F20" s="1"/>
  <c r="F17" s="1"/>
  <c r="G23"/>
  <c r="H23"/>
  <c r="H20" s="1"/>
  <c r="H17" s="1"/>
  <c r="I23"/>
  <c r="I20" s="1"/>
  <c r="I17" s="1"/>
  <c r="F31"/>
  <c r="G31"/>
  <c r="H31"/>
  <c r="I31"/>
  <c r="D30"/>
  <c r="F34"/>
  <c r="D33"/>
  <c r="D32"/>
  <c r="I37"/>
  <c r="F37"/>
  <c r="D37"/>
  <c r="D36"/>
  <c r="D35"/>
  <c r="I39"/>
  <c r="E40"/>
  <c r="I45"/>
  <c r="E43"/>
  <c r="F43"/>
  <c r="F39" s="1"/>
  <c r="G43"/>
  <c r="G39" s="1"/>
  <c r="H43"/>
  <c r="H39" s="1"/>
  <c r="I43"/>
  <c r="E44"/>
  <c r="F44"/>
  <c r="G44"/>
  <c r="G40" s="1"/>
  <c r="H44"/>
  <c r="H40" s="1"/>
  <c r="H14" s="1"/>
  <c r="I44"/>
  <c r="I40" s="1"/>
  <c r="F42"/>
  <c r="G42"/>
  <c r="G38" s="1"/>
  <c r="H42"/>
  <c r="H38" s="1"/>
  <c r="I42"/>
  <c r="I38" s="1"/>
  <c r="E42"/>
  <c r="E38" s="1"/>
  <c r="D47"/>
  <c r="D48"/>
  <c r="D46"/>
  <c r="D51"/>
  <c r="D53" s="1"/>
  <c r="D52"/>
  <c r="D50"/>
  <c r="E57"/>
  <c r="F57"/>
  <c r="I58"/>
  <c r="E63"/>
  <c r="F63"/>
  <c r="F56" s="1"/>
  <c r="G63"/>
  <c r="G56" s="1"/>
  <c r="H63"/>
  <c r="H56" s="1"/>
  <c r="I63"/>
  <c r="I56" s="1"/>
  <c r="E64"/>
  <c r="F64"/>
  <c r="G64"/>
  <c r="H64"/>
  <c r="I64"/>
  <c r="E65"/>
  <c r="E58" s="1"/>
  <c r="F65"/>
  <c r="G65"/>
  <c r="G58" s="1"/>
  <c r="H65"/>
  <c r="H58" s="1"/>
  <c r="I65"/>
  <c r="E66"/>
  <c r="F66"/>
  <c r="G66"/>
  <c r="H66"/>
  <c r="H59" s="1"/>
  <c r="I66"/>
  <c r="F62"/>
  <c r="F55" s="1"/>
  <c r="G62"/>
  <c r="H62"/>
  <c r="I62"/>
  <c r="I55" s="1"/>
  <c r="E62"/>
  <c r="E82"/>
  <c r="F82"/>
  <c r="G82"/>
  <c r="H82"/>
  <c r="I82"/>
  <c r="E83"/>
  <c r="F83"/>
  <c r="G83"/>
  <c r="H83"/>
  <c r="I83"/>
  <c r="E84"/>
  <c r="F84"/>
  <c r="G84"/>
  <c r="H84"/>
  <c r="I84"/>
  <c r="E85"/>
  <c r="D85" s="1"/>
  <c r="F85"/>
  <c r="G85"/>
  <c r="H85"/>
  <c r="I85"/>
  <c r="E81"/>
  <c r="F81"/>
  <c r="D69"/>
  <c r="D70"/>
  <c r="D71"/>
  <c r="D72"/>
  <c r="D68"/>
  <c r="G73"/>
  <c r="E79"/>
  <c r="F79"/>
  <c r="G79"/>
  <c r="H79"/>
  <c r="I79"/>
  <c r="D75"/>
  <c r="D76"/>
  <c r="D77"/>
  <c r="D78"/>
  <c r="D74"/>
  <c r="I81"/>
  <c r="I92"/>
  <c r="E92"/>
  <c r="D88"/>
  <c r="D89"/>
  <c r="D90"/>
  <c r="D91"/>
  <c r="D87"/>
  <c r="E37"/>
  <c r="F53"/>
  <c r="E53"/>
  <c r="D24"/>
  <c r="F25"/>
  <c r="E29"/>
  <c r="E23" s="1"/>
  <c r="G34"/>
  <c r="H34"/>
  <c r="I34"/>
  <c r="G37"/>
  <c r="H37"/>
  <c r="F49"/>
  <c r="G49"/>
  <c r="H49"/>
  <c r="I49"/>
  <c r="G53"/>
  <c r="H53"/>
  <c r="I53"/>
  <c r="F73"/>
  <c r="H73"/>
  <c r="I73"/>
  <c r="G81"/>
  <c r="H81"/>
  <c r="F92"/>
  <c r="G92"/>
  <c r="H92"/>
  <c r="C22" i="12"/>
  <c r="G14" i="11" l="1"/>
  <c r="H41"/>
  <c r="I41"/>
  <c r="I12"/>
  <c r="I10"/>
  <c r="I86"/>
  <c r="D82"/>
  <c r="D81"/>
  <c r="D92"/>
  <c r="G57"/>
  <c r="G12" s="1"/>
  <c r="I11"/>
  <c r="D34"/>
  <c r="G11"/>
  <c r="E86"/>
  <c r="G86"/>
  <c r="E55"/>
  <c r="F59"/>
  <c r="H57"/>
  <c r="H12" s="1"/>
  <c r="E56"/>
  <c r="D84"/>
  <c r="G55"/>
  <c r="G60" s="1"/>
  <c r="G59"/>
  <c r="I57"/>
  <c r="I14" s="1"/>
  <c r="E12"/>
  <c r="D44"/>
  <c r="H45"/>
  <c r="E18"/>
  <c r="E11" s="1"/>
  <c r="D21"/>
  <c r="F11"/>
  <c r="E20"/>
  <c r="E25"/>
  <c r="G41"/>
  <c r="F10"/>
  <c r="G13"/>
  <c r="H13"/>
  <c r="I13"/>
  <c r="H11"/>
  <c r="H55"/>
  <c r="H10" s="1"/>
  <c r="H15" s="1"/>
  <c r="I59"/>
  <c r="F58"/>
  <c r="F13" s="1"/>
  <c r="H86"/>
  <c r="D79"/>
  <c r="D62"/>
  <c r="G67"/>
  <c r="G45"/>
  <c r="F40"/>
  <c r="E31"/>
  <c r="D23"/>
  <c r="D25" s="1"/>
  <c r="G20"/>
  <c r="E59"/>
  <c r="E45"/>
  <c r="E39"/>
  <c r="E41" s="1"/>
  <c r="D29"/>
  <c r="D31" s="1"/>
  <c r="H67"/>
  <c r="F45"/>
  <c r="E13"/>
  <c r="D49"/>
  <c r="F38"/>
  <c r="G25"/>
  <c r="D83"/>
  <c r="D86" s="1"/>
  <c r="F86"/>
  <c r="D73"/>
  <c r="F22"/>
  <c r="F67"/>
  <c r="E67"/>
  <c r="E73" s="1"/>
  <c r="D43"/>
  <c r="D39"/>
  <c r="D55"/>
  <c r="D65"/>
  <c r="D63"/>
  <c r="F19"/>
  <c r="D64"/>
  <c r="D42"/>
  <c r="D45" l="1"/>
  <c r="D59"/>
  <c r="H60"/>
  <c r="E17"/>
  <c r="E22"/>
  <c r="G17"/>
  <c r="G22"/>
  <c r="E14"/>
  <c r="D11"/>
  <c r="D67"/>
  <c r="D20"/>
  <c r="D22" s="1"/>
  <c r="D18"/>
  <c r="D40"/>
  <c r="F14"/>
  <c r="D14" s="1"/>
  <c r="D13"/>
  <c r="F12"/>
  <c r="D12" s="1"/>
  <c r="F41"/>
  <c r="D38"/>
  <c r="D41" s="1"/>
  <c r="D56"/>
  <c r="F60"/>
  <c r="I60"/>
  <c r="D58"/>
  <c r="D57"/>
  <c r="E60"/>
  <c r="E10" l="1"/>
  <c r="E19"/>
  <c r="D17"/>
  <c r="D19" s="1"/>
  <c r="G19"/>
  <c r="G10"/>
  <c r="G15" s="1"/>
  <c r="D60"/>
  <c r="F15"/>
  <c r="D10" l="1"/>
  <c r="D15" s="1"/>
  <c r="E15"/>
</calcChain>
</file>

<file path=xl/sharedStrings.xml><?xml version="1.0" encoding="utf-8"?>
<sst xmlns="http://schemas.openxmlformats.org/spreadsheetml/2006/main" count="193" uniqueCount="91">
  <si>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</si>
  <si>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</si>
  <si>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</si>
  <si>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</si>
  <si>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</si>
  <si>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</si>
  <si>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</si>
  <si>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</si>
  <si>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</si>
  <si>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</si>
  <si>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</si>
  <si>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</si>
  <si>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Приложение №3</t>
  </si>
  <si>
    <t>к Программе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</si>
  <si>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</si>
  <si>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</si>
  <si>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Комплекс процессных мероприятий «Обеспечение условий реализации программы"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</si>
  <si>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</si>
  <si>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</si>
  <si>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</si>
  <si>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Комплекс процессных мероприятий «Улучшение жилищных условий отдельных категорий граждан"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</si>
  <si>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</si>
  <si>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</si>
  <si>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</si>
  <si>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</si>
  <si>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</si>
  <si>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</si>
  <si>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наименование-субвенции по предоставлению гражданам единовременной денежной выплаты на проведение капитального ремонта жилых домов)</t>
  </si>
  <si>
    <t>ПАСПОРТ</t>
  </si>
  <si>
    <t>муниципальной программы</t>
  </si>
  <si>
    <t>МО «Кингисеппский муниципальный район»</t>
  </si>
  <si>
    <t>Обеспечение качественным жильем граждан на территории Кингисеппского муниципального района"</t>
  </si>
  <si>
    <t>Сроки реализации муниципальной программы</t>
  </si>
  <si>
    <t>Ответственный исполнитель муниципальной программы</t>
  </si>
  <si>
    <t xml:space="preserve">Комитет по управлению имуществом МО «Кингисеппский муниципальный район»  </t>
  </si>
  <si>
    <t>Участники (соисполнители) муниципальной программы</t>
  </si>
  <si>
    <r>
      <rPr>
        <u/>
        <sz val="14"/>
        <color indexed="8"/>
        <rFont val="Times New Roman"/>
        <family val="1"/>
        <charset val="204"/>
      </rPr>
      <t>Участники</t>
    </r>
    <r>
      <rPr>
        <sz val="14"/>
        <color indexed="8"/>
        <rFont val="Times New Roman"/>
        <family val="1"/>
        <charset val="204"/>
      </rPr>
      <t xml:space="preserve">: Комитет по управлению имуществом муниципального образования "Кингисеппский муниципальный район"
</t>
    </r>
    <r>
      <rPr>
        <u/>
        <sz val="14"/>
        <color indexed="8"/>
        <rFont val="Times New Roman"/>
        <family val="1"/>
        <charset val="204"/>
      </rPr>
      <t>Соисполнители</t>
    </r>
    <r>
      <rPr>
        <sz val="14"/>
        <color indexed="8"/>
        <rFont val="Times New Roman"/>
        <family val="1"/>
        <charset val="204"/>
      </rPr>
      <t xml:space="preserve">:  МКУ «Кингисеппский жилищный центр»  </t>
    </r>
  </si>
  <si>
    <t>Цель муниципальной программы</t>
  </si>
  <si>
    <t>Задачи муниципальной программы</t>
  </si>
  <si>
    <t xml:space="preserve">1.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
2. Обеспечение качественным жильем детей-сирот и детей, оставшихся без попечения родителей.
3.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
</t>
  </si>
  <si>
    <t>Ожидаемые (конечные) результаты реализации муниципальной программы</t>
  </si>
  <si>
    <t>Проекты, реализуемые в рамках муниципальной программы</t>
  </si>
  <si>
    <t>Финансовое обеспечение муниципальной программы - всего, в том числе по годам реализации, (тыс.руб.)</t>
  </si>
  <si>
    <t>Год реализации</t>
  </si>
  <si>
    <t>Всего:</t>
  </si>
  <si>
    <t>2022 год</t>
  </si>
  <si>
    <t>2023 год</t>
  </si>
  <si>
    <t>2024 год</t>
  </si>
  <si>
    <t>2025 год</t>
  </si>
  <si>
    <t>ИТОГО:</t>
  </si>
  <si>
    <t>Размер налоговых расходов, направленных на достижение цели муниципальной программы, - всего, в том числе по годам реализации, (тыс.руб.)</t>
  </si>
  <si>
    <t>Налоговые расходы не предусмотрены</t>
  </si>
  <si>
    <t>&lt;1&gt; Срок начала реализации муниципальной программы - 1 января 2014 года: Постановление администрации МО «Кингисеппский муниципальный район» от 12.11.2013г. № 3061 (с изменениями) в предыдущей редакции</t>
  </si>
  <si>
    <t>https://kingisepplo.ru/index.php/spisok-materialov-kategorii/112-dokumenty/munitsipalnye-programmy/149-munitsipalnye-programmy-gorod</t>
  </si>
  <si>
    <t>Приложение 2</t>
  </si>
  <si>
    <t>Сведения о показателях (индикаторах )муниципальной программы</t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</si>
  <si>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</si>
  <si>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</si>
  <si>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</si>
  <si>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</si>
  <si>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изм.</t>
  </si>
  <si>
    <t>Базовое значение показателя (показатель 2021 года)</t>
  </si>
  <si>
    <t>Планируемое значение показателя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</si>
  <si>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</t>
    </r>
  </si>
  <si>
    <t>шт.</t>
  </si>
  <si>
    <t>х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</si>
  <si>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</si>
  <si>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</si>
  <si>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t>человек</t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</si>
  <si>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</si>
  <si>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</si>
  <si>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</si>
  <si>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</si>
  <si>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</si>
  <si>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t>процент</t>
  </si>
  <si>
    <t>Муниципальная программа реализуется в 2022-2026 годах &lt;1&gt;</t>
  </si>
  <si>
    <t>2026 год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</si>
  <si>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</si>
  <si>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</si>
  <si>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</si>
  <si>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</si>
  <si>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</si>
  <si>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Отраслевой проект "Улучшение жилищных условий и обеспечение жильем отдельных категорий граждан" ( с 01.01.2024 г.)</t>
  </si>
  <si>
    <t>Мероприятия, направленные на достижение цели федерального проекта «Жилье" (до 31.12.2023 г.)</t>
  </si>
  <si>
    <t xml:space="preserve">Федеральный проект «Жилье» национального проекта «Жилье и городская среда» (до 31.12.2023 г.)
Мероприятия, направленные на достижение цели федерального проекта «Жилье» национального проекта «Жилье и городская среда» ( до 31.12.2023 г.) </t>
  </si>
  <si>
    <t>Количество ветеранов ВОВ получивших единовременную выплату на приобретение жилого помещения                                                                                                                          Количество ветеранов получивших единовременную выплату на проведение капитального ремонта индивидуальных жилых домов                                                                                                                                                                             Количество детей-сирот и детей, оставшихся без попечения родителей, нуждающихся в улучшении жилищных условий
Количество проведенных аукционов в форме электронных торгов по приобретению жилых помещений 
Количество приобретенных жилых помещений
Количество жилых помещений, переведенных в жилые помещения специализированного жилого фонда
Количество предоставленных жилых помещений по договорам найма специализированных жилых помещений                                                                                                                                                                             Обеспечение деятельности муниципальных учреждений</t>
  </si>
  <si>
    <r>
      <rPr>
        <u/>
        <sz val="12"/>
        <rFont val="Times New Roman"/>
        <family val="1"/>
        <charset val="204"/>
      </rPr>
      <t>Задача 1.</t>
    </r>
    <r>
      <rPr>
        <sz val="12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</si>
  <si>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2"/>
        <rFont val="Times New Roman"/>
        <family val="1"/>
        <charset val="204"/>
      </rPr>
      <t>Задача 2.</t>
    </r>
    <r>
      <rPr>
        <sz val="12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</si>
  <si>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2"/>
        <rFont val="Times New Roman"/>
        <family val="1"/>
        <charset val="204"/>
      </rPr>
      <t>Задача 3.</t>
    </r>
    <r>
      <rPr>
        <sz val="12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</si>
  <si>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t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до 31.12.2023г.</t>
  </si>
  <si>
    <t>УТВЕРЖДЕНО
постановлением администрации
МО «Кингисеппский муниципальный
район»
от 12.11.2013 года № 3061
(в редакции постановления администрации
МО «Кингисеппский муниципальный район»
от 04.03.2024  года №662 
(приложение)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</si>
</sst>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  <numFmt numFmtId="168" formatCode="_-* #,##0.0\ _₽_-;\-* #,##0.0\ _₽_-;_-* &quot;-&quot;??\ _₽_-;_-@_-"/>
    <numFmt numFmtId="169" formatCode="#,##0\ _₽"/>
  </numFmts>
  <fonts count="28"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1" applyFont="1" applyFill="1" applyAlignment="1" applyProtection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6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3" fillId="0" borderId="1" xfId="5" applyNumberFormat="1" applyFont="1" applyFill="1" applyBorder="1" applyAlignment="1">
      <alignment horizontal="center"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3" fillId="3" borderId="1" xfId="5" applyNumberFormat="1" applyFont="1" applyFill="1" applyBorder="1" applyAlignment="1">
      <alignment horizontal="center" vertical="center" wrapText="1"/>
    </xf>
    <xf numFmtId="166" fontId="1" fillId="0" borderId="1" xfId="5" applyNumberFormat="1" applyFont="1" applyFill="1" applyBorder="1" applyAlignment="1">
      <alignment horizontal="center" vertical="center" wrapText="1"/>
    </xf>
    <xf numFmtId="166" fontId="1" fillId="2" borderId="1" xfId="5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1" fillId="3" borderId="1" xfId="5" applyNumberFormat="1" applyFont="1" applyFill="1" applyBorder="1" applyAlignment="1">
      <alignment horizontal="center" vertical="center" wrapText="1"/>
    </xf>
    <xf numFmtId="167" fontId="1" fillId="0" borderId="1" xfId="5" applyNumberFormat="1" applyFont="1" applyFill="1" applyBorder="1" applyAlignment="1">
      <alignment horizontal="center" vertical="center" wrapText="1"/>
    </xf>
    <xf numFmtId="167" fontId="1" fillId="3" borderId="1" xfId="5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167" fontId="3" fillId="2" borderId="1" xfId="5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center" vertical="center" wrapText="1"/>
    </xf>
    <xf numFmtId="165" fontId="1" fillId="2" borderId="4" xfId="5" applyNumberFormat="1" applyFont="1" applyFill="1" applyBorder="1" applyAlignment="1">
      <alignment horizontal="center" vertical="center" wrapText="1"/>
    </xf>
    <xf numFmtId="165" fontId="1" fillId="2" borderId="5" xfId="5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167" fontId="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2" borderId="4" xfId="5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1" fillId="2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3" applyFont="1" applyFill="1"/>
    <xf numFmtId="0" fontId="11" fillId="0" borderId="0" xfId="3" applyFont="1" applyFill="1" applyAlignment="1">
      <alignment horizontal="right" wrapText="1"/>
    </xf>
    <xf numFmtId="0" fontId="11" fillId="0" borderId="1" xfId="3" applyFont="1" applyFill="1" applyBorder="1" applyAlignment="1">
      <alignment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justify" vertical="center" wrapText="1"/>
    </xf>
    <xf numFmtId="168" fontId="16" fillId="0" borderId="1" xfId="4" applyNumberFormat="1" applyFont="1" applyFill="1" applyBorder="1"/>
    <xf numFmtId="0" fontId="17" fillId="0" borderId="1" xfId="3" applyFont="1" applyFill="1" applyBorder="1" applyAlignment="1">
      <alignment horizontal="justify" vertical="center" wrapText="1"/>
    </xf>
    <xf numFmtId="168" fontId="17" fillId="0" borderId="1" xfId="4" applyNumberFormat="1" applyFont="1" applyFill="1" applyBorder="1"/>
    <xf numFmtId="0" fontId="10" fillId="0" borderId="0" xfId="2" applyFill="1"/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/>
    <xf numFmtId="0" fontId="19" fillId="2" borderId="0" xfId="0" applyFont="1" applyFill="1" applyAlignment="1">
      <alignment horizontal="right"/>
    </xf>
    <xf numFmtId="0" fontId="1" fillId="2" borderId="0" xfId="1" applyFont="1" applyFill="1" applyAlignment="1" applyProtection="1">
      <alignment horizontal="right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9" fontId="24" fillId="0" borderId="1" xfId="0" applyNumberFormat="1" applyFont="1" applyFill="1" applyBorder="1" applyAlignment="1">
      <alignment horizontal="center" vertical="center" wrapText="1"/>
    </xf>
    <xf numFmtId="9" fontId="18" fillId="0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25" fillId="0" borderId="1" xfId="5" applyNumberFormat="1" applyFont="1" applyFill="1" applyBorder="1" applyAlignment="1">
      <alignment horizontal="center" vertical="center" wrapText="1"/>
    </xf>
    <xf numFmtId="166" fontId="25" fillId="2" borderId="1" xfId="5" applyNumberFormat="1" applyFont="1" applyFill="1" applyBorder="1" applyAlignment="1">
      <alignment horizontal="center" vertical="center" wrapText="1"/>
    </xf>
    <xf numFmtId="167" fontId="25" fillId="3" borderId="1" xfId="5" applyNumberFormat="1" applyFont="1" applyFill="1" applyBorder="1" applyAlignment="1">
      <alignment horizontal="center" vertical="center" wrapText="1"/>
    </xf>
    <xf numFmtId="167" fontId="26" fillId="2" borderId="1" xfId="5" applyNumberFormat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5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center" vertical="center"/>
    </xf>
    <xf numFmtId="0" fontId="13" fillId="0" borderId="0" xfId="3" applyFont="1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0" fontId="11" fillId="0" borderId="3" xfId="3" applyFont="1" applyFill="1" applyBorder="1" applyAlignment="1">
      <alignment horizontal="left" vertical="center"/>
    </xf>
    <xf numFmtId="0" fontId="11" fillId="0" borderId="5" xfId="3" applyFont="1" applyFill="1" applyBorder="1" applyAlignment="1">
      <alignment horizontal="left" vertical="center"/>
    </xf>
    <xf numFmtId="0" fontId="11" fillId="0" borderId="7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8" xfId="3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left" vertical="center"/>
    </xf>
    <xf numFmtId="0" fontId="6" fillId="0" borderId="5" xfId="3" applyFont="1" applyFill="1" applyBorder="1" applyAlignment="1">
      <alignment horizontal="left" vertical="center"/>
    </xf>
    <xf numFmtId="0" fontId="11" fillId="0" borderId="0" xfId="3" applyFont="1" applyFill="1" applyAlignment="1">
      <alignment horizontal="left" wrapText="1"/>
    </xf>
    <xf numFmtId="0" fontId="11" fillId="2" borderId="3" xfId="3" applyFont="1" applyFill="1" applyBorder="1" applyAlignment="1">
      <alignment horizontal="left" vertical="center" wrapText="1"/>
    </xf>
    <xf numFmtId="0" fontId="11" fillId="2" borderId="5" xfId="3" applyFont="1" applyFill="1" applyBorder="1" applyAlignment="1">
      <alignment horizontal="left" vertical="center" wrapText="1"/>
    </xf>
    <xf numFmtId="0" fontId="6" fillId="0" borderId="3" xfId="3" applyFont="1" applyFill="1" applyBorder="1" applyAlignment="1">
      <alignment horizontal="left" vertical="top" wrapText="1"/>
    </xf>
    <xf numFmtId="0" fontId="6" fillId="0" borderId="5" xfId="3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7" fillId="0" borderId="2" xfId="0" applyFont="1" applyBorder="1"/>
    <xf numFmtId="0" fontId="27" fillId="0" borderId="8" xfId="0" applyFont="1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ngisepplo.ru/index.php/spisok-materialov-kategorii/112-dokumenty/munitsipalnye-programmy/149-munitsipalnye-programmy-gor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view="pageBreakPreview" zoomScaleSheetLayoutView="100" workbookViewId="0">
      <selection activeCell="C1" sqref="C1"/>
    </sheetView>
  </sheetViews>
  <sheetFormatPr defaultRowHeight="12.75"/>
  <cols>
    <col min="1" max="1" width="42.28515625" customWidth="1"/>
    <col min="2" max="2" width="27.42578125" customWidth="1"/>
    <col min="3" max="3" width="117.42578125" customWidth="1"/>
  </cols>
  <sheetData>
    <row r="1" spans="1:3" ht="180.75" customHeight="1">
      <c r="A1" s="50"/>
      <c r="B1" s="50"/>
      <c r="C1" s="51" t="s">
        <v>90</v>
      </c>
    </row>
    <row r="2" spans="1:3" ht="20.25">
      <c r="A2" s="86" t="s">
        <v>28</v>
      </c>
      <c r="B2" s="86"/>
      <c r="C2" s="86"/>
    </row>
    <row r="3" spans="1:3" ht="18.75">
      <c r="A3" s="87" t="s">
        <v>29</v>
      </c>
      <c r="B3" s="87"/>
      <c r="C3" s="87"/>
    </row>
    <row r="4" spans="1:3" ht="18.75">
      <c r="A4" s="87" t="s">
        <v>30</v>
      </c>
      <c r="B4" s="87"/>
      <c r="C4" s="87"/>
    </row>
    <row r="5" spans="1:3" ht="20.25">
      <c r="A5" s="88" t="s">
        <v>31</v>
      </c>
      <c r="B5" s="88"/>
      <c r="C5" s="88"/>
    </row>
    <row r="6" spans="1:3" ht="18.75">
      <c r="A6" s="50"/>
      <c r="B6" s="50"/>
      <c r="C6" s="50"/>
    </row>
    <row r="7" spans="1:3" ht="52.5" customHeight="1">
      <c r="A7" s="52" t="s">
        <v>32</v>
      </c>
      <c r="B7" s="89" t="s">
        <v>75</v>
      </c>
      <c r="C7" s="90"/>
    </row>
    <row r="8" spans="1:3" ht="61.5" customHeight="1">
      <c r="A8" s="52" t="s">
        <v>33</v>
      </c>
      <c r="B8" s="84" t="s">
        <v>34</v>
      </c>
      <c r="C8" s="85"/>
    </row>
    <row r="9" spans="1:3" ht="66.75" customHeight="1">
      <c r="A9" s="52" t="s">
        <v>35</v>
      </c>
      <c r="B9" s="84" t="s">
        <v>36</v>
      </c>
      <c r="C9" s="85"/>
    </row>
    <row r="10" spans="1:3" ht="49.5" customHeight="1">
      <c r="A10" s="52" t="s">
        <v>37</v>
      </c>
      <c r="B10" s="84" t="s">
        <v>17</v>
      </c>
      <c r="C10" s="85"/>
    </row>
    <row r="11" spans="1:3" ht="171" customHeight="1">
      <c r="A11" s="52" t="s">
        <v>38</v>
      </c>
      <c r="B11" s="84" t="s">
        <v>39</v>
      </c>
      <c r="C11" s="85"/>
    </row>
    <row r="12" spans="1:3" ht="282.75" customHeight="1">
      <c r="A12" s="52" t="s">
        <v>40</v>
      </c>
      <c r="B12" s="97" t="s">
        <v>85</v>
      </c>
      <c r="C12" s="98"/>
    </row>
    <row r="13" spans="1:3" ht="80.25" customHeight="1">
      <c r="A13" s="91" t="s">
        <v>41</v>
      </c>
      <c r="B13" s="99" t="s">
        <v>84</v>
      </c>
      <c r="C13" s="100"/>
    </row>
    <row r="14" spans="1:3" ht="42" customHeight="1">
      <c r="A14" s="92"/>
      <c r="B14" s="84" t="s">
        <v>83</v>
      </c>
      <c r="C14" s="85"/>
    </row>
    <row r="15" spans="1:3" ht="48.75" customHeight="1">
      <c r="A15" s="93"/>
      <c r="B15" s="84" t="s">
        <v>82</v>
      </c>
      <c r="C15" s="85"/>
    </row>
    <row r="16" spans="1:3" ht="49.5" customHeight="1">
      <c r="A16" s="91" t="s">
        <v>42</v>
      </c>
      <c r="B16" s="53" t="s">
        <v>43</v>
      </c>
      <c r="C16" s="53" t="s">
        <v>44</v>
      </c>
    </row>
    <row r="17" spans="1:3" ht="35.25" customHeight="1">
      <c r="A17" s="92"/>
      <c r="B17" s="54" t="s">
        <v>45</v>
      </c>
      <c r="C17" s="55">
        <v>106079.9</v>
      </c>
    </row>
    <row r="18" spans="1:3" ht="20.25" customHeight="1">
      <c r="A18" s="92"/>
      <c r="B18" s="54" t="s">
        <v>46</v>
      </c>
      <c r="C18" s="55">
        <v>212067.6</v>
      </c>
    </row>
    <row r="19" spans="1:3" ht="19.5" customHeight="1">
      <c r="A19" s="92"/>
      <c r="B19" s="54" t="s">
        <v>47</v>
      </c>
      <c r="C19" s="55">
        <v>73272.899999999994</v>
      </c>
    </row>
    <row r="20" spans="1:3" ht="19.5" customHeight="1">
      <c r="A20" s="92"/>
      <c r="B20" s="54" t="s">
        <v>48</v>
      </c>
      <c r="C20" s="55">
        <v>131925.1</v>
      </c>
    </row>
    <row r="21" spans="1:3" ht="18" customHeight="1">
      <c r="A21" s="92"/>
      <c r="B21" s="54" t="s">
        <v>76</v>
      </c>
      <c r="C21" s="55">
        <v>51946.3</v>
      </c>
    </row>
    <row r="22" spans="1:3" ht="18" customHeight="1">
      <c r="A22" s="93"/>
      <c r="B22" s="56" t="s">
        <v>49</v>
      </c>
      <c r="C22" s="57">
        <f>C21+C20+C19+C18+C17</f>
        <v>575291.80000000005</v>
      </c>
    </row>
    <row r="23" spans="1:3" ht="114" customHeight="1">
      <c r="A23" s="52" t="s">
        <v>50</v>
      </c>
      <c r="B23" s="94" t="s">
        <v>51</v>
      </c>
      <c r="C23" s="95"/>
    </row>
    <row r="24" spans="1:3" ht="96" customHeight="1">
      <c r="A24" s="50"/>
      <c r="B24" s="50"/>
      <c r="C24" s="50"/>
    </row>
    <row r="25" spans="1:3" ht="18.75">
      <c r="A25" s="96" t="s">
        <v>52</v>
      </c>
      <c r="B25" s="96"/>
      <c r="C25" s="96"/>
    </row>
    <row r="26" spans="1:3" ht="18.75">
      <c r="A26" s="58" t="s">
        <v>53</v>
      </c>
      <c r="B26" s="50"/>
      <c r="C26" s="50"/>
    </row>
  </sheetData>
  <mergeCells count="17">
    <mergeCell ref="A16:A22"/>
    <mergeCell ref="B23:C23"/>
    <mergeCell ref="A25:C25"/>
    <mergeCell ref="B9:C9"/>
    <mergeCell ref="B10:C10"/>
    <mergeCell ref="B11:C11"/>
    <mergeCell ref="B12:C12"/>
    <mergeCell ref="A13:A15"/>
    <mergeCell ref="B13:C13"/>
    <mergeCell ref="B15:C15"/>
    <mergeCell ref="B14:C14"/>
    <mergeCell ref="B8:C8"/>
    <mergeCell ref="A2:C2"/>
    <mergeCell ref="A3:C3"/>
    <mergeCell ref="A4:C4"/>
    <mergeCell ref="A5:C5"/>
    <mergeCell ref="B7:C7"/>
  </mergeCells>
  <hyperlinks>
    <hyperlink ref="A26" r:id="rId1"/>
  </hyperlinks>
  <pageMargins left="0.70866141732283472" right="0.70866141732283472" top="0.74803149606299213" bottom="0.74803149606299213" header="0.31496062992125984" footer="0.31496062992125984"/>
  <pageSetup paperSize="9" scale="32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C11" sqref="C11:F12"/>
    </sheetView>
  </sheetViews>
  <sheetFormatPr defaultRowHeight="12.75"/>
  <cols>
    <col min="1" max="1" width="30.7109375" customWidth="1"/>
    <col min="2" max="2" width="57" customWidth="1"/>
    <col min="3" max="3" width="10.5703125" customWidth="1"/>
    <col min="4" max="4" width="8.7109375" customWidth="1"/>
    <col min="5" max="5" width="11.140625" customWidth="1"/>
    <col min="6" max="6" width="13" customWidth="1"/>
  </cols>
  <sheetData>
    <row r="1" spans="1:6" ht="15.75">
      <c r="A1" s="59"/>
      <c r="B1" s="60"/>
      <c r="C1" s="61"/>
      <c r="D1" s="61"/>
      <c r="E1" s="61"/>
      <c r="F1" s="62" t="s">
        <v>54</v>
      </c>
    </row>
    <row r="2" spans="1:6" ht="15.75">
      <c r="A2" s="59"/>
      <c r="B2" s="60"/>
      <c r="C2" s="61"/>
      <c r="D2" s="61"/>
      <c r="E2" s="61"/>
      <c r="F2" s="63" t="s">
        <v>13</v>
      </c>
    </row>
    <row r="3" spans="1:6" ht="15">
      <c r="A3" s="59"/>
      <c r="B3" s="60"/>
      <c r="C3" s="61"/>
      <c r="D3" s="61"/>
      <c r="E3" s="64"/>
      <c r="F3" s="65"/>
    </row>
    <row r="4" spans="1:6" ht="18.75">
      <c r="A4" s="107" t="s">
        <v>55</v>
      </c>
      <c r="B4" s="107"/>
      <c r="C4" s="107"/>
      <c r="D4" s="107"/>
      <c r="E4" s="107"/>
      <c r="F4" s="107"/>
    </row>
    <row r="5" spans="1:6" ht="16.5">
      <c r="A5" s="108" t="s">
        <v>56</v>
      </c>
      <c r="B5" s="108"/>
      <c r="C5" s="108"/>
      <c r="D5" s="108"/>
      <c r="E5" s="108"/>
      <c r="F5" s="108"/>
    </row>
    <row r="6" spans="1:6" ht="15">
      <c r="A6" s="59"/>
      <c r="B6" s="60"/>
      <c r="C6" s="61"/>
      <c r="D6" s="61"/>
      <c r="E6" s="61"/>
      <c r="F6" s="61" t="s">
        <v>11</v>
      </c>
    </row>
    <row r="7" spans="1:6" ht="92.25" customHeight="1">
      <c r="A7" s="66" t="s">
        <v>57</v>
      </c>
      <c r="B7" s="66" t="s">
        <v>58</v>
      </c>
      <c r="C7" s="67" t="s">
        <v>59</v>
      </c>
      <c r="D7" s="67" t="s">
        <v>60</v>
      </c>
      <c r="E7" s="67" t="s">
        <v>61</v>
      </c>
      <c r="F7" s="67" t="s">
        <v>62</v>
      </c>
    </row>
    <row r="8" spans="1:6" ht="15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8">
        <v>6</v>
      </c>
    </row>
    <row r="9" spans="1:6" ht="15">
      <c r="A9" s="101" t="s">
        <v>86</v>
      </c>
      <c r="B9" s="109" t="s">
        <v>63</v>
      </c>
      <c r="C9" s="69">
        <v>2022</v>
      </c>
      <c r="D9" s="67" t="s">
        <v>64</v>
      </c>
      <c r="E9" s="70" t="s">
        <v>65</v>
      </c>
      <c r="F9" s="71"/>
    </row>
    <row r="10" spans="1:6" ht="62.25" customHeight="1">
      <c r="A10" s="102"/>
      <c r="B10" s="109"/>
      <c r="C10" s="69">
        <v>2023</v>
      </c>
      <c r="D10" s="67" t="s">
        <v>64</v>
      </c>
      <c r="E10" s="70" t="s">
        <v>65</v>
      </c>
      <c r="F10" s="72"/>
    </row>
    <row r="11" spans="1:6" ht="15">
      <c r="A11" s="102"/>
      <c r="B11" s="104" t="s">
        <v>66</v>
      </c>
      <c r="C11" s="69">
        <v>2022</v>
      </c>
      <c r="D11" s="67" t="s">
        <v>64</v>
      </c>
      <c r="E11" s="70" t="s">
        <v>65</v>
      </c>
      <c r="F11" s="73">
        <v>1</v>
      </c>
    </row>
    <row r="12" spans="1:6" ht="15">
      <c r="A12" s="102"/>
      <c r="B12" s="105"/>
      <c r="C12" s="69">
        <v>2023</v>
      </c>
      <c r="D12" s="67" t="s">
        <v>64</v>
      </c>
      <c r="E12" s="70" t="s">
        <v>65</v>
      </c>
      <c r="F12" s="73">
        <v>1</v>
      </c>
    </row>
    <row r="13" spans="1:6" ht="15">
      <c r="A13" s="102"/>
      <c r="B13" s="105"/>
      <c r="C13" s="69">
        <v>2024</v>
      </c>
      <c r="D13" s="67" t="s">
        <v>64</v>
      </c>
      <c r="E13" s="70" t="s">
        <v>65</v>
      </c>
      <c r="F13" s="73">
        <v>1</v>
      </c>
    </row>
    <row r="14" spans="1:6" ht="15">
      <c r="A14" s="102"/>
      <c r="B14" s="105"/>
      <c r="C14" s="69">
        <v>2025</v>
      </c>
      <c r="D14" s="67" t="s">
        <v>64</v>
      </c>
      <c r="E14" s="70" t="s">
        <v>65</v>
      </c>
      <c r="F14" s="74">
        <v>1</v>
      </c>
    </row>
    <row r="15" spans="1:6" ht="72.75" customHeight="1">
      <c r="A15" s="102"/>
      <c r="B15" s="106"/>
      <c r="C15" s="69">
        <v>2026</v>
      </c>
      <c r="D15" s="67" t="s">
        <v>64</v>
      </c>
      <c r="E15" s="70" t="s">
        <v>65</v>
      </c>
      <c r="F15" s="74">
        <v>1</v>
      </c>
    </row>
    <row r="16" spans="1:6" ht="15">
      <c r="A16" s="101" t="s">
        <v>87</v>
      </c>
      <c r="B16" s="104" t="s">
        <v>67</v>
      </c>
      <c r="C16" s="69">
        <v>2022</v>
      </c>
      <c r="D16" s="69" t="s">
        <v>68</v>
      </c>
      <c r="E16" s="75" t="s">
        <v>65</v>
      </c>
      <c r="F16" s="76">
        <v>21</v>
      </c>
    </row>
    <row r="17" spans="1:6" ht="15">
      <c r="A17" s="102"/>
      <c r="B17" s="105"/>
      <c r="C17" s="69">
        <v>2023</v>
      </c>
      <c r="D17" s="69" t="s">
        <v>68</v>
      </c>
      <c r="E17" s="75" t="s">
        <v>65</v>
      </c>
      <c r="F17" s="76">
        <v>21</v>
      </c>
    </row>
    <row r="18" spans="1:6" ht="15">
      <c r="A18" s="102"/>
      <c r="B18" s="105"/>
      <c r="C18" s="69">
        <v>2024</v>
      </c>
      <c r="D18" s="69" t="s">
        <v>68</v>
      </c>
      <c r="E18" s="75" t="s">
        <v>65</v>
      </c>
      <c r="F18" s="76">
        <v>12</v>
      </c>
    </row>
    <row r="19" spans="1:6" ht="15">
      <c r="A19" s="102"/>
      <c r="B19" s="105"/>
      <c r="C19" s="69">
        <v>2025</v>
      </c>
      <c r="D19" s="69" t="s">
        <v>68</v>
      </c>
      <c r="E19" s="75" t="s">
        <v>65</v>
      </c>
      <c r="F19" s="76">
        <v>6</v>
      </c>
    </row>
    <row r="20" spans="1:6" ht="13.5" customHeight="1">
      <c r="A20" s="102"/>
      <c r="B20" s="106"/>
      <c r="C20" s="69">
        <v>2026</v>
      </c>
      <c r="D20" s="69" t="s">
        <v>68</v>
      </c>
      <c r="E20" s="75" t="s">
        <v>65</v>
      </c>
      <c r="F20" s="76">
        <v>6</v>
      </c>
    </row>
    <row r="21" spans="1:6" ht="15">
      <c r="A21" s="102"/>
      <c r="B21" s="101" t="s">
        <v>69</v>
      </c>
      <c r="C21" s="69">
        <v>2022</v>
      </c>
      <c r="D21" s="69" t="s">
        <v>64</v>
      </c>
      <c r="E21" s="75" t="s">
        <v>65</v>
      </c>
      <c r="F21" s="76">
        <v>35</v>
      </c>
    </row>
    <row r="22" spans="1:6" ht="15">
      <c r="A22" s="102"/>
      <c r="B22" s="110"/>
      <c r="C22" s="69">
        <v>2023</v>
      </c>
      <c r="D22" s="69" t="s">
        <v>64</v>
      </c>
      <c r="E22" s="75" t="s">
        <v>65</v>
      </c>
      <c r="F22" s="76">
        <v>54</v>
      </c>
    </row>
    <row r="23" spans="1:6" ht="15">
      <c r="A23" s="102"/>
      <c r="B23" s="110"/>
      <c r="C23" s="69">
        <v>2024</v>
      </c>
      <c r="D23" s="69" t="s">
        <v>64</v>
      </c>
      <c r="E23" s="75" t="s">
        <v>65</v>
      </c>
      <c r="F23" s="76">
        <v>12</v>
      </c>
    </row>
    <row r="24" spans="1:6" ht="15">
      <c r="A24" s="102"/>
      <c r="B24" s="110"/>
      <c r="C24" s="69">
        <v>2025</v>
      </c>
      <c r="D24" s="69" t="s">
        <v>64</v>
      </c>
      <c r="E24" s="75" t="s">
        <v>65</v>
      </c>
      <c r="F24" s="76">
        <v>6</v>
      </c>
    </row>
    <row r="25" spans="1:6" ht="15">
      <c r="A25" s="102"/>
      <c r="B25" s="111"/>
      <c r="C25" s="69">
        <v>2026</v>
      </c>
      <c r="D25" s="69" t="s">
        <v>64</v>
      </c>
      <c r="E25" s="75" t="s">
        <v>65</v>
      </c>
      <c r="F25" s="76">
        <v>6</v>
      </c>
    </row>
    <row r="26" spans="1:6" ht="15">
      <c r="A26" s="102"/>
      <c r="B26" s="104" t="s">
        <v>70</v>
      </c>
      <c r="C26" s="69">
        <v>2022</v>
      </c>
      <c r="D26" s="69" t="s">
        <v>64</v>
      </c>
      <c r="E26" s="75" t="s">
        <v>65</v>
      </c>
      <c r="F26" s="76">
        <v>21</v>
      </c>
    </row>
    <row r="27" spans="1:6" ht="15">
      <c r="A27" s="102"/>
      <c r="B27" s="105"/>
      <c r="C27" s="69">
        <v>2023</v>
      </c>
      <c r="D27" s="69" t="s">
        <v>64</v>
      </c>
      <c r="E27" s="75" t="s">
        <v>65</v>
      </c>
      <c r="F27" s="76">
        <v>36</v>
      </c>
    </row>
    <row r="28" spans="1:6" ht="15">
      <c r="A28" s="102"/>
      <c r="B28" s="105"/>
      <c r="C28" s="69">
        <v>2024</v>
      </c>
      <c r="D28" s="69" t="s">
        <v>64</v>
      </c>
      <c r="E28" s="75" t="s">
        <v>65</v>
      </c>
      <c r="F28" s="76">
        <v>12</v>
      </c>
    </row>
    <row r="29" spans="1:6" ht="15">
      <c r="A29" s="102"/>
      <c r="B29" s="105"/>
      <c r="C29" s="69">
        <v>2025</v>
      </c>
      <c r="D29" s="69" t="s">
        <v>64</v>
      </c>
      <c r="E29" s="75" t="s">
        <v>65</v>
      </c>
      <c r="F29" s="76">
        <v>6</v>
      </c>
    </row>
    <row r="30" spans="1:6" ht="15">
      <c r="A30" s="102"/>
      <c r="B30" s="106"/>
      <c r="C30" s="69">
        <v>2026</v>
      </c>
      <c r="D30" s="69" t="s">
        <v>64</v>
      </c>
      <c r="E30" s="75" t="s">
        <v>65</v>
      </c>
      <c r="F30" s="76">
        <v>6</v>
      </c>
    </row>
    <row r="31" spans="1:6" ht="15">
      <c r="A31" s="102"/>
      <c r="B31" s="101" t="s">
        <v>71</v>
      </c>
      <c r="C31" s="69">
        <v>2022</v>
      </c>
      <c r="D31" s="69" t="s">
        <v>64</v>
      </c>
      <c r="E31" s="75" t="s">
        <v>65</v>
      </c>
      <c r="F31" s="76">
        <v>20</v>
      </c>
    </row>
    <row r="32" spans="1:6" ht="15">
      <c r="A32" s="102"/>
      <c r="B32" s="102"/>
      <c r="C32" s="69">
        <v>2023</v>
      </c>
      <c r="D32" s="69" t="s">
        <v>64</v>
      </c>
      <c r="E32" s="75" t="s">
        <v>65</v>
      </c>
      <c r="F32" s="76">
        <v>49</v>
      </c>
    </row>
    <row r="33" spans="1:6" ht="15">
      <c r="A33" s="102"/>
      <c r="B33" s="102"/>
      <c r="C33" s="69">
        <v>2024</v>
      </c>
      <c r="D33" s="69" t="s">
        <v>64</v>
      </c>
      <c r="E33" s="75" t="s">
        <v>65</v>
      </c>
      <c r="F33" s="76">
        <v>12</v>
      </c>
    </row>
    <row r="34" spans="1:6" ht="15">
      <c r="A34" s="102"/>
      <c r="B34" s="102"/>
      <c r="C34" s="69">
        <v>2025</v>
      </c>
      <c r="D34" s="69" t="s">
        <v>64</v>
      </c>
      <c r="E34" s="75" t="s">
        <v>65</v>
      </c>
      <c r="F34" s="76">
        <v>6</v>
      </c>
    </row>
    <row r="35" spans="1:6" ht="15">
      <c r="A35" s="102"/>
      <c r="B35" s="103"/>
      <c r="C35" s="69">
        <v>2026</v>
      </c>
      <c r="D35" s="69" t="s">
        <v>64</v>
      </c>
      <c r="E35" s="75" t="s">
        <v>65</v>
      </c>
      <c r="F35" s="76">
        <v>6</v>
      </c>
    </row>
    <row r="36" spans="1:6" ht="15">
      <c r="A36" s="102"/>
      <c r="B36" s="101" t="s">
        <v>72</v>
      </c>
      <c r="C36" s="69">
        <v>2022</v>
      </c>
      <c r="D36" s="69" t="s">
        <v>64</v>
      </c>
      <c r="E36" s="75" t="s">
        <v>65</v>
      </c>
      <c r="F36" s="76">
        <v>8</v>
      </c>
    </row>
    <row r="37" spans="1:6" ht="15">
      <c r="A37" s="102"/>
      <c r="B37" s="102"/>
      <c r="C37" s="69">
        <v>2023</v>
      </c>
      <c r="D37" s="69" t="s">
        <v>64</v>
      </c>
      <c r="E37" s="75" t="s">
        <v>65</v>
      </c>
      <c r="F37" s="76">
        <v>50</v>
      </c>
    </row>
    <row r="38" spans="1:6" ht="15">
      <c r="A38" s="102"/>
      <c r="B38" s="102"/>
      <c r="C38" s="69">
        <v>2024</v>
      </c>
      <c r="D38" s="69" t="s">
        <v>64</v>
      </c>
      <c r="E38" s="75" t="s">
        <v>65</v>
      </c>
      <c r="F38" s="76">
        <v>12</v>
      </c>
    </row>
    <row r="39" spans="1:6" ht="15">
      <c r="A39" s="102"/>
      <c r="B39" s="102"/>
      <c r="C39" s="69">
        <v>2025</v>
      </c>
      <c r="D39" s="69" t="s">
        <v>64</v>
      </c>
      <c r="E39" s="75" t="s">
        <v>65</v>
      </c>
      <c r="F39" s="76">
        <v>6</v>
      </c>
    </row>
    <row r="40" spans="1:6" ht="15">
      <c r="A40" s="103"/>
      <c r="B40" s="103"/>
      <c r="C40" s="69">
        <v>2026</v>
      </c>
      <c r="D40" s="69" t="s">
        <v>64</v>
      </c>
      <c r="E40" s="75" t="s">
        <v>65</v>
      </c>
      <c r="F40" s="76">
        <v>6</v>
      </c>
    </row>
    <row r="41" spans="1:6" ht="15">
      <c r="A41" s="101" t="s">
        <v>88</v>
      </c>
      <c r="B41" s="104" t="s">
        <v>73</v>
      </c>
      <c r="C41" s="69">
        <v>2022</v>
      </c>
      <c r="D41" s="69" t="s">
        <v>74</v>
      </c>
      <c r="E41" s="70" t="s">
        <v>65</v>
      </c>
      <c r="F41" s="77">
        <v>1</v>
      </c>
    </row>
    <row r="42" spans="1:6" ht="15">
      <c r="A42" s="102"/>
      <c r="B42" s="105"/>
      <c r="C42" s="69">
        <v>2023</v>
      </c>
      <c r="D42" s="69" t="s">
        <v>74</v>
      </c>
      <c r="E42" s="70" t="s">
        <v>65</v>
      </c>
      <c r="F42" s="77">
        <v>1</v>
      </c>
    </row>
    <row r="43" spans="1:6" ht="15">
      <c r="A43" s="102"/>
      <c r="B43" s="105"/>
      <c r="C43" s="69">
        <v>2024</v>
      </c>
      <c r="D43" s="69" t="s">
        <v>74</v>
      </c>
      <c r="E43" s="70" t="s">
        <v>65</v>
      </c>
      <c r="F43" s="77">
        <v>1</v>
      </c>
    </row>
    <row r="44" spans="1:6" ht="15">
      <c r="A44" s="102"/>
      <c r="B44" s="105"/>
      <c r="C44" s="69">
        <v>2025</v>
      </c>
      <c r="D44" s="69" t="s">
        <v>74</v>
      </c>
      <c r="E44" s="70" t="s">
        <v>65</v>
      </c>
      <c r="F44" s="77">
        <v>1</v>
      </c>
    </row>
    <row r="45" spans="1:6" ht="71.25" customHeight="1">
      <c r="A45" s="103"/>
      <c r="B45" s="106"/>
      <c r="C45" s="69">
        <v>2026</v>
      </c>
      <c r="D45" s="69" t="s">
        <v>74</v>
      </c>
      <c r="E45" s="70" t="s">
        <v>65</v>
      </c>
      <c r="F45" s="77">
        <v>1</v>
      </c>
    </row>
  </sheetData>
  <mergeCells count="13">
    <mergeCell ref="B36:B40"/>
    <mergeCell ref="A41:A45"/>
    <mergeCell ref="B41:B45"/>
    <mergeCell ref="A4:F4"/>
    <mergeCell ref="A5:F5"/>
    <mergeCell ref="A9:A15"/>
    <mergeCell ref="B9:B10"/>
    <mergeCell ref="B11:B15"/>
    <mergeCell ref="A16:A40"/>
    <mergeCell ref="B16:B20"/>
    <mergeCell ref="B21:B25"/>
    <mergeCell ref="B26:B30"/>
    <mergeCell ref="B31:B35"/>
  </mergeCells>
  <hyperlinks>
    <hyperlink ref="F2" location="sub_1000" display="sub_1000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7"/>
  <sheetViews>
    <sheetView zoomScaleSheetLayoutView="80" workbookViewId="0">
      <pane ySplit="9" topLeftCell="A25" activePane="bottomLeft" state="frozen"/>
      <selection pane="bottomLeft" activeCell="B26" sqref="B26:B28"/>
    </sheetView>
  </sheetViews>
  <sheetFormatPr defaultRowHeight="18.75"/>
  <cols>
    <col min="1" max="1" width="50" style="1" customWidth="1"/>
    <col min="2" max="2" width="25.42578125" style="2" customWidth="1"/>
    <col min="3" max="3" width="14.7109375" style="3" customWidth="1"/>
    <col min="4" max="4" width="14.7109375" style="14" customWidth="1"/>
    <col min="5" max="7" width="14.7109375" style="4" customWidth="1"/>
    <col min="8" max="8" width="15.28515625" style="4" customWidth="1"/>
    <col min="9" max="9" width="14.7109375" style="4" customWidth="1"/>
    <col min="10" max="10" width="13.5703125" style="4" bestFit="1" customWidth="1"/>
    <col min="11" max="16384" width="9.140625" style="4"/>
  </cols>
  <sheetData>
    <row r="1" spans="1:10" ht="16.5" customHeight="1">
      <c r="I1" s="40" t="s">
        <v>12</v>
      </c>
    </row>
    <row r="2" spans="1:10">
      <c r="I2" s="6" t="s">
        <v>13</v>
      </c>
    </row>
    <row r="3" spans="1:10" ht="9.75" customHeight="1">
      <c r="J3" s="7"/>
    </row>
    <row r="4" spans="1:10">
      <c r="B4" s="8"/>
      <c r="C4" s="8"/>
      <c r="D4" s="9" t="s">
        <v>14</v>
      </c>
      <c r="E4" s="8"/>
      <c r="F4" s="8"/>
      <c r="G4" s="8"/>
      <c r="H4" s="8"/>
      <c r="I4" s="8"/>
    </row>
    <row r="5" spans="1:10" s="10" customFormat="1">
      <c r="A5" s="16"/>
      <c r="B5" s="17"/>
      <c r="C5" s="17"/>
      <c r="D5" s="18" t="s">
        <v>17</v>
      </c>
      <c r="E5" s="17"/>
      <c r="F5" s="17"/>
      <c r="G5" s="17"/>
      <c r="H5" s="17"/>
      <c r="I5" s="17"/>
    </row>
    <row r="6" spans="1:10">
      <c r="I6" s="5" t="s">
        <v>11</v>
      </c>
    </row>
    <row r="7" spans="1:10" ht="18.75" customHeight="1">
      <c r="A7" s="112" t="s">
        <v>7</v>
      </c>
      <c r="B7" s="123" t="s">
        <v>10</v>
      </c>
      <c r="C7" s="112" t="s">
        <v>1</v>
      </c>
      <c r="D7" s="114" t="s">
        <v>2</v>
      </c>
      <c r="E7" s="115"/>
      <c r="F7" s="115"/>
      <c r="G7" s="115"/>
      <c r="H7" s="115"/>
      <c r="I7" s="116"/>
    </row>
    <row r="8" spans="1:10" ht="63">
      <c r="A8" s="113"/>
      <c r="B8" s="123"/>
      <c r="C8" s="113"/>
      <c r="D8" s="15" t="s">
        <v>0</v>
      </c>
      <c r="E8" s="13" t="s">
        <v>3</v>
      </c>
      <c r="F8" s="13" t="s">
        <v>4</v>
      </c>
      <c r="G8" s="13" t="s">
        <v>8</v>
      </c>
      <c r="H8" s="13" t="s">
        <v>5</v>
      </c>
      <c r="I8" s="13" t="s">
        <v>9</v>
      </c>
    </row>
    <row r="9" spans="1:10">
      <c r="A9" s="11">
        <v>1</v>
      </c>
      <c r="B9" s="11">
        <v>2</v>
      </c>
      <c r="C9" s="11">
        <v>3</v>
      </c>
      <c r="D9" s="13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</row>
    <row r="10" spans="1:10" s="14" customFormat="1" ht="21.75" customHeight="1">
      <c r="A10" s="117" t="s">
        <v>19</v>
      </c>
      <c r="B10" s="120"/>
      <c r="C10" s="37">
        <v>2022</v>
      </c>
      <c r="D10" s="29">
        <f>E10+F10+G10+H10+I10</f>
        <v>106079.92000000001</v>
      </c>
      <c r="E10" s="29">
        <f t="shared" ref="E10:I11" si="0">E17+E55</f>
        <v>827</v>
      </c>
      <c r="F10" s="29">
        <f t="shared" si="0"/>
        <v>96959.1</v>
      </c>
      <c r="G10" s="29">
        <f t="shared" si="0"/>
        <v>7970.72</v>
      </c>
      <c r="H10" s="29">
        <f t="shared" si="0"/>
        <v>323.10000000000002</v>
      </c>
      <c r="I10" s="29">
        <f t="shared" si="0"/>
        <v>0</v>
      </c>
    </row>
    <row r="11" spans="1:10" s="14" customFormat="1" ht="20.25" customHeight="1">
      <c r="A11" s="118"/>
      <c r="B11" s="121"/>
      <c r="C11" s="37">
        <v>2023</v>
      </c>
      <c r="D11" s="29">
        <f t="shared" ref="D11:D14" si="1">E11+F11+G11+H11+I11</f>
        <v>212067.59999999998</v>
      </c>
      <c r="E11" s="29">
        <f t="shared" si="0"/>
        <v>982</v>
      </c>
      <c r="F11" s="29">
        <f t="shared" si="0"/>
        <v>154765.29999999999</v>
      </c>
      <c r="G11" s="29">
        <f t="shared" si="0"/>
        <v>55967</v>
      </c>
      <c r="H11" s="29">
        <f t="shared" si="0"/>
        <v>353.3</v>
      </c>
      <c r="I11" s="29">
        <f t="shared" si="0"/>
        <v>0</v>
      </c>
    </row>
    <row r="12" spans="1:10" s="14" customFormat="1" ht="20.25" customHeight="1">
      <c r="A12" s="118"/>
      <c r="B12" s="121"/>
      <c r="C12" s="37">
        <v>2024</v>
      </c>
      <c r="D12" s="83">
        <f t="shared" si="1"/>
        <v>73272.900000000009</v>
      </c>
      <c r="E12" s="29">
        <f t="shared" ref="E12:G14" si="2">E38+E57</f>
        <v>982</v>
      </c>
      <c r="F12" s="29">
        <f>F38+F57</f>
        <v>63666.700000000004</v>
      </c>
      <c r="G12" s="29">
        <f t="shared" si="2"/>
        <v>8248.5</v>
      </c>
      <c r="H12" s="29">
        <f>H38+H57</f>
        <v>375.7</v>
      </c>
      <c r="I12" s="29">
        <f t="shared" ref="I12" si="3">I38+I55</f>
        <v>0</v>
      </c>
    </row>
    <row r="13" spans="1:10" s="14" customFormat="1" ht="21.75" customHeight="1">
      <c r="A13" s="118"/>
      <c r="B13" s="121"/>
      <c r="C13" s="37">
        <v>2025</v>
      </c>
      <c r="D13" s="83">
        <f t="shared" si="1"/>
        <v>131925.1</v>
      </c>
      <c r="E13" s="29">
        <f t="shared" si="2"/>
        <v>945.8</v>
      </c>
      <c r="F13" s="29">
        <f t="shared" si="2"/>
        <v>122773.59999999999</v>
      </c>
      <c r="G13" s="29">
        <f t="shared" si="2"/>
        <v>8205.7000000000007</v>
      </c>
      <c r="H13" s="29">
        <f t="shared" ref="H13:H14" si="4">H39+H58</f>
        <v>0</v>
      </c>
      <c r="I13" s="29">
        <f t="shared" ref="I13" si="5">I39+I56</f>
        <v>0</v>
      </c>
    </row>
    <row r="14" spans="1:10" s="14" customFormat="1" ht="21.75" customHeight="1">
      <c r="A14" s="118"/>
      <c r="B14" s="121"/>
      <c r="C14" s="37">
        <v>2026</v>
      </c>
      <c r="D14" s="83">
        <f t="shared" si="1"/>
        <v>51946.3</v>
      </c>
      <c r="E14" s="29">
        <f t="shared" si="2"/>
        <v>0</v>
      </c>
      <c r="F14" s="29">
        <f t="shared" si="2"/>
        <v>43740.6</v>
      </c>
      <c r="G14" s="29">
        <f t="shared" si="2"/>
        <v>8205.7000000000007</v>
      </c>
      <c r="H14" s="29">
        <f t="shared" si="4"/>
        <v>0</v>
      </c>
      <c r="I14" s="29">
        <f t="shared" ref="I14" si="6">I40+I57</f>
        <v>0</v>
      </c>
    </row>
    <row r="15" spans="1:10" s="14" customFormat="1" ht="33" customHeight="1">
      <c r="A15" s="119"/>
      <c r="B15" s="122"/>
      <c r="C15" s="37" t="s">
        <v>6</v>
      </c>
      <c r="D15" s="83">
        <f>SUM(D10:D14)</f>
        <v>575291.82000000007</v>
      </c>
      <c r="E15" s="29">
        <f>SUM(E10:E14)</f>
        <v>3736.8</v>
      </c>
      <c r="F15" s="29">
        <f>SUM(F10:F14)</f>
        <v>481905.29999999993</v>
      </c>
      <c r="G15" s="44">
        <f>SUM(G10:G14)</f>
        <v>88597.62</v>
      </c>
      <c r="H15" s="29">
        <f>H10+H11+H12+H13</f>
        <v>1052.1000000000001</v>
      </c>
      <c r="I15" s="29">
        <v>0</v>
      </c>
      <c r="J15" s="41"/>
    </row>
    <row r="16" spans="1:10">
      <c r="A16" s="36" t="s">
        <v>24</v>
      </c>
      <c r="B16" s="35"/>
      <c r="C16" s="31"/>
      <c r="D16" s="32"/>
      <c r="E16" s="33"/>
      <c r="F16" s="33"/>
      <c r="G16" s="33"/>
      <c r="H16" s="33"/>
      <c r="I16" s="34"/>
    </row>
    <row r="17" spans="1:9" s="14" customFormat="1" ht="18.75" customHeight="1">
      <c r="A17" s="117" t="s">
        <v>77</v>
      </c>
      <c r="B17" s="120"/>
      <c r="C17" s="37">
        <v>2022</v>
      </c>
      <c r="D17" s="29">
        <f>SUM(E17:I17)</f>
        <v>97442.1</v>
      </c>
      <c r="E17" s="29">
        <f>E20</f>
        <v>827</v>
      </c>
      <c r="F17" s="29">
        <f t="shared" ref="F17:I18" si="7">F20</f>
        <v>96615.1</v>
      </c>
      <c r="G17" s="29">
        <f t="shared" si="7"/>
        <v>0</v>
      </c>
      <c r="H17" s="29">
        <f t="shared" si="7"/>
        <v>0</v>
      </c>
      <c r="I17" s="29">
        <f t="shared" si="7"/>
        <v>0</v>
      </c>
    </row>
    <row r="18" spans="1:9" s="14" customFormat="1" ht="18.75" customHeight="1">
      <c r="A18" s="118"/>
      <c r="B18" s="121"/>
      <c r="C18" s="37">
        <v>2023</v>
      </c>
      <c r="D18" s="29">
        <f>SUM(E18:I18)</f>
        <v>204035.8</v>
      </c>
      <c r="E18" s="29">
        <f>E21</f>
        <v>982</v>
      </c>
      <c r="F18" s="29">
        <f t="shared" si="7"/>
        <v>154765.29999999999</v>
      </c>
      <c r="G18" s="29">
        <f t="shared" si="7"/>
        <v>48288.5</v>
      </c>
      <c r="H18" s="29">
        <f t="shared" si="7"/>
        <v>0</v>
      </c>
      <c r="I18" s="29">
        <f t="shared" si="7"/>
        <v>0</v>
      </c>
    </row>
    <row r="19" spans="1:9" s="14" customFormat="1" ht="31.5" customHeight="1">
      <c r="A19" s="119"/>
      <c r="B19" s="122"/>
      <c r="C19" s="38" t="s">
        <v>6</v>
      </c>
      <c r="D19" s="29">
        <f>SUM(D17:D18)</f>
        <v>301477.90000000002</v>
      </c>
      <c r="E19" s="29">
        <f>SUM(E17:E18)</f>
        <v>1809</v>
      </c>
      <c r="F19" s="29">
        <f>SUM(F17:F18)</f>
        <v>251380.4</v>
      </c>
      <c r="G19" s="29">
        <f>SUM(G17:G18)</f>
        <v>48288.5</v>
      </c>
      <c r="H19" s="29">
        <v>0</v>
      </c>
      <c r="I19" s="29">
        <v>0</v>
      </c>
    </row>
    <row r="20" spans="1:9" s="14" customFormat="1" ht="19.5" customHeight="1">
      <c r="A20" s="117" t="s">
        <v>78</v>
      </c>
      <c r="B20" s="120"/>
      <c r="C20" s="37">
        <v>2022</v>
      </c>
      <c r="D20" s="29">
        <f>SUM(E20:I20)</f>
        <v>97442.1</v>
      </c>
      <c r="E20" s="29">
        <f>E23</f>
        <v>827</v>
      </c>
      <c r="F20" s="29">
        <f t="shared" ref="F20:I21" si="8">F23</f>
        <v>96615.1</v>
      </c>
      <c r="G20" s="29">
        <f t="shared" si="8"/>
        <v>0</v>
      </c>
      <c r="H20" s="29">
        <f t="shared" si="8"/>
        <v>0</v>
      </c>
      <c r="I20" s="29">
        <f t="shared" si="8"/>
        <v>0</v>
      </c>
    </row>
    <row r="21" spans="1:9" s="14" customFormat="1" ht="20.25" customHeight="1">
      <c r="A21" s="118"/>
      <c r="B21" s="121"/>
      <c r="C21" s="37">
        <v>2023</v>
      </c>
      <c r="D21" s="29">
        <f t="shared" ref="D21" si="9">SUM(E21:I21)</f>
        <v>204035.8</v>
      </c>
      <c r="E21" s="29">
        <f>E24</f>
        <v>982</v>
      </c>
      <c r="F21" s="29">
        <f t="shared" si="8"/>
        <v>154765.29999999999</v>
      </c>
      <c r="G21" s="29">
        <f t="shared" si="8"/>
        <v>48288.5</v>
      </c>
      <c r="H21" s="29">
        <f t="shared" si="8"/>
        <v>0</v>
      </c>
      <c r="I21" s="29">
        <f t="shared" si="8"/>
        <v>0</v>
      </c>
    </row>
    <row r="22" spans="1:9" s="14" customFormat="1" ht="27" customHeight="1">
      <c r="A22" s="119"/>
      <c r="B22" s="122"/>
      <c r="C22" s="38" t="s">
        <v>6</v>
      </c>
      <c r="D22" s="29">
        <f>SUM(D20:D21)</f>
        <v>301477.90000000002</v>
      </c>
      <c r="E22" s="29">
        <f>SUM(E20:E21)</f>
        <v>1809</v>
      </c>
      <c r="F22" s="29">
        <f>SUM(F20:F21)</f>
        <v>251380.4</v>
      </c>
      <c r="G22" s="29">
        <f>SUM(G20:G21)</f>
        <v>48288.5</v>
      </c>
      <c r="H22" s="29">
        <v>0</v>
      </c>
      <c r="I22" s="29">
        <v>0</v>
      </c>
    </row>
    <row r="23" spans="1:9" s="14" customFormat="1" ht="22.5" customHeight="1">
      <c r="A23" s="117" t="s">
        <v>79</v>
      </c>
      <c r="B23" s="120"/>
      <c r="C23" s="37">
        <v>2022</v>
      </c>
      <c r="D23" s="29">
        <f>SUM(E23:I23)</f>
        <v>97442.1</v>
      </c>
      <c r="E23" s="29">
        <f t="shared" ref="E23:I24" si="10">E26+E29+E32+E35</f>
        <v>827</v>
      </c>
      <c r="F23" s="29">
        <f t="shared" si="10"/>
        <v>96615.1</v>
      </c>
      <c r="G23" s="29">
        <f t="shared" si="10"/>
        <v>0</v>
      </c>
      <c r="H23" s="29">
        <f t="shared" si="10"/>
        <v>0</v>
      </c>
      <c r="I23" s="29">
        <f t="shared" si="10"/>
        <v>0</v>
      </c>
    </row>
    <row r="24" spans="1:9" s="14" customFormat="1" ht="20.25" customHeight="1">
      <c r="A24" s="118"/>
      <c r="B24" s="121"/>
      <c r="C24" s="37">
        <v>2023</v>
      </c>
      <c r="D24" s="29">
        <f>SUM(E24:I24)</f>
        <v>204035.8</v>
      </c>
      <c r="E24" s="29">
        <f t="shared" si="10"/>
        <v>982</v>
      </c>
      <c r="F24" s="29">
        <f t="shared" si="10"/>
        <v>154765.29999999999</v>
      </c>
      <c r="G24" s="29">
        <f t="shared" si="10"/>
        <v>48288.5</v>
      </c>
      <c r="H24" s="29">
        <f t="shared" si="10"/>
        <v>0</v>
      </c>
      <c r="I24" s="29">
        <f t="shared" si="10"/>
        <v>0</v>
      </c>
    </row>
    <row r="25" spans="1:9" s="14" customFormat="1" ht="36.75" customHeight="1">
      <c r="A25" s="119"/>
      <c r="B25" s="122"/>
      <c r="C25" s="38" t="s">
        <v>6</v>
      </c>
      <c r="D25" s="29">
        <f>SUM(D23:D24)</f>
        <v>301477.90000000002</v>
      </c>
      <c r="E25" s="29">
        <f>SUM(E23:E24)</f>
        <v>1809</v>
      </c>
      <c r="F25" s="29">
        <f>SUM(F23:F24)</f>
        <v>251380.4</v>
      </c>
      <c r="G25" s="29">
        <f>G24+G23</f>
        <v>48288.5</v>
      </c>
      <c r="H25" s="29">
        <v>0</v>
      </c>
      <c r="I25" s="29">
        <v>0</v>
      </c>
    </row>
    <row r="26" spans="1:9" ht="21.75" customHeight="1">
      <c r="A26" s="130" t="s">
        <v>89</v>
      </c>
      <c r="B26" s="133" t="s">
        <v>18</v>
      </c>
      <c r="C26" s="78">
        <v>2022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</row>
    <row r="27" spans="1:9" ht="21.75" customHeight="1">
      <c r="A27" s="131"/>
      <c r="B27" s="134"/>
      <c r="C27" s="78">
        <v>2023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</row>
    <row r="28" spans="1:9" ht="90" customHeight="1">
      <c r="A28" s="132"/>
      <c r="B28" s="135"/>
      <c r="C28" s="78" t="s">
        <v>6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</row>
    <row r="29" spans="1:9" ht="18.75" customHeight="1">
      <c r="A29" s="104" t="s">
        <v>25</v>
      </c>
      <c r="B29" s="128" t="s">
        <v>23</v>
      </c>
      <c r="C29" s="11">
        <v>2022</v>
      </c>
      <c r="D29" s="26">
        <f>SUM(E29:I29)</f>
        <v>0</v>
      </c>
      <c r="E29" s="26">
        <f>SUM(F29:J29)</f>
        <v>0</v>
      </c>
      <c r="F29" s="26">
        <v>0</v>
      </c>
      <c r="G29" s="23">
        <v>0</v>
      </c>
      <c r="H29" s="23">
        <v>0</v>
      </c>
      <c r="I29" s="23">
        <v>0</v>
      </c>
    </row>
    <row r="30" spans="1:9">
      <c r="A30" s="105"/>
      <c r="B30" s="128"/>
      <c r="C30" s="11">
        <v>2023</v>
      </c>
      <c r="D30" s="26">
        <f>SUM(E30:I30)</f>
        <v>48288.5</v>
      </c>
      <c r="E30" s="23">
        <v>0</v>
      </c>
      <c r="F30" s="26">
        <v>0</v>
      </c>
      <c r="G30" s="23">
        <v>48288.5</v>
      </c>
      <c r="H30" s="23">
        <v>0</v>
      </c>
      <c r="I30" s="23">
        <v>0</v>
      </c>
    </row>
    <row r="31" spans="1:9" ht="24.75" customHeight="1">
      <c r="A31" s="106"/>
      <c r="B31" s="128"/>
      <c r="C31" s="24" t="s">
        <v>6</v>
      </c>
      <c r="D31" s="27">
        <f>SUM(D29:D30)</f>
        <v>48288.5</v>
      </c>
      <c r="E31" s="27">
        <f t="shared" ref="E31:I31" si="11">SUM(E29:E30)</f>
        <v>0</v>
      </c>
      <c r="F31" s="27">
        <f t="shared" si="11"/>
        <v>0</v>
      </c>
      <c r="G31" s="27">
        <f t="shared" si="11"/>
        <v>48288.5</v>
      </c>
      <c r="H31" s="27">
        <f t="shared" si="11"/>
        <v>0</v>
      </c>
      <c r="I31" s="27">
        <f t="shared" si="11"/>
        <v>0</v>
      </c>
    </row>
    <row r="32" spans="1:9" ht="21" customHeight="1">
      <c r="A32" s="104" t="s">
        <v>26</v>
      </c>
      <c r="B32" s="128" t="s">
        <v>23</v>
      </c>
      <c r="C32" s="45">
        <v>2022</v>
      </c>
      <c r="D32" s="26">
        <f>SUM(E32:I32)</f>
        <v>95820.5</v>
      </c>
      <c r="E32" s="23">
        <v>0</v>
      </c>
      <c r="F32" s="26">
        <v>95820.5</v>
      </c>
      <c r="G32" s="23">
        <v>0</v>
      </c>
      <c r="H32" s="23">
        <v>0</v>
      </c>
      <c r="I32" s="23">
        <v>0</v>
      </c>
    </row>
    <row r="33" spans="1:9" ht="21" customHeight="1">
      <c r="A33" s="105"/>
      <c r="B33" s="128"/>
      <c r="C33" s="45">
        <v>2023</v>
      </c>
      <c r="D33" s="26">
        <f>SUM(E33:I33)</f>
        <v>153821.9</v>
      </c>
      <c r="E33" s="23">
        <v>0</v>
      </c>
      <c r="F33" s="26">
        <v>153821.9</v>
      </c>
      <c r="G33" s="23">
        <v>0</v>
      </c>
      <c r="H33" s="23">
        <v>0</v>
      </c>
      <c r="I33" s="23">
        <v>0</v>
      </c>
    </row>
    <row r="34" spans="1:9" ht="21" customHeight="1">
      <c r="A34" s="106"/>
      <c r="B34" s="128"/>
      <c r="C34" s="24" t="s">
        <v>6</v>
      </c>
      <c r="D34" s="27">
        <f>SUM(D32:D33)</f>
        <v>249642.4</v>
      </c>
      <c r="E34" s="27">
        <v>0</v>
      </c>
      <c r="F34" s="27">
        <f>SUM(F32:F33)</f>
        <v>249642.4</v>
      </c>
      <c r="G34" s="27">
        <f>SUM(G32:G33)</f>
        <v>0</v>
      </c>
      <c r="H34" s="27">
        <f>SUM(H32:H33)</f>
        <v>0</v>
      </c>
      <c r="I34" s="27">
        <f>SUM(I32:I33)</f>
        <v>0</v>
      </c>
    </row>
    <row r="35" spans="1:9">
      <c r="A35" s="104" t="s">
        <v>26</v>
      </c>
      <c r="B35" s="128" t="s">
        <v>23</v>
      </c>
      <c r="C35" s="43">
        <v>2022</v>
      </c>
      <c r="D35" s="46">
        <f>SUM(E35:I35)</f>
        <v>1621.6</v>
      </c>
      <c r="E35" s="23">
        <v>827</v>
      </c>
      <c r="F35" s="46">
        <v>794.6</v>
      </c>
      <c r="G35" s="23">
        <v>0</v>
      </c>
      <c r="H35" s="23">
        <v>0</v>
      </c>
      <c r="I35" s="23">
        <v>0</v>
      </c>
    </row>
    <row r="36" spans="1:9">
      <c r="A36" s="105"/>
      <c r="B36" s="128"/>
      <c r="C36" s="43">
        <v>2023</v>
      </c>
      <c r="D36" s="46">
        <f>SUM(E36:I36)</f>
        <v>1925.4</v>
      </c>
      <c r="E36" s="23">
        <v>982</v>
      </c>
      <c r="F36" s="26">
        <v>943.4</v>
      </c>
      <c r="G36" s="23">
        <v>0</v>
      </c>
      <c r="H36" s="23">
        <v>0</v>
      </c>
      <c r="I36" s="23">
        <v>0</v>
      </c>
    </row>
    <row r="37" spans="1:9" ht="30" customHeight="1">
      <c r="A37" s="106"/>
      <c r="B37" s="128"/>
      <c r="C37" s="24" t="s">
        <v>6</v>
      </c>
      <c r="D37" s="27">
        <f>D36+D35</f>
        <v>3547</v>
      </c>
      <c r="E37" s="27">
        <f>E36+E35</f>
        <v>1809</v>
      </c>
      <c r="F37" s="27">
        <f>F36+F35</f>
        <v>1738</v>
      </c>
      <c r="G37" s="27">
        <f>SUM(G35:G36)</f>
        <v>0</v>
      </c>
      <c r="H37" s="27">
        <f>SUM(H35:H36)</f>
        <v>0</v>
      </c>
      <c r="I37" s="27">
        <f>SUM(I35:I36)</f>
        <v>0</v>
      </c>
    </row>
    <row r="38" spans="1:9">
      <c r="A38" s="136" t="s">
        <v>81</v>
      </c>
      <c r="B38" s="139" t="s">
        <v>23</v>
      </c>
      <c r="C38" s="37">
        <v>2024</v>
      </c>
      <c r="D38" s="29">
        <f t="shared" ref="D38:D39" si="12">SUM(E38:I38)</f>
        <v>64304.700000000004</v>
      </c>
      <c r="E38" s="29">
        <f>E42</f>
        <v>982</v>
      </c>
      <c r="F38" s="29">
        <f t="shared" ref="F38:I38" si="13">F42</f>
        <v>63322.700000000004</v>
      </c>
      <c r="G38" s="29">
        <f t="shared" si="13"/>
        <v>0</v>
      </c>
      <c r="H38" s="29">
        <f t="shared" si="13"/>
        <v>0</v>
      </c>
      <c r="I38" s="29">
        <f t="shared" si="13"/>
        <v>0</v>
      </c>
    </row>
    <row r="39" spans="1:9">
      <c r="A39" s="137"/>
      <c r="B39" s="140"/>
      <c r="C39" s="37">
        <v>2025</v>
      </c>
      <c r="D39" s="29">
        <f t="shared" si="12"/>
        <v>123375.4</v>
      </c>
      <c r="E39" s="29">
        <f t="shared" ref="E39:I39" si="14">E43</f>
        <v>945.8</v>
      </c>
      <c r="F39" s="29">
        <f t="shared" si="14"/>
        <v>122429.59999999999</v>
      </c>
      <c r="G39" s="29">
        <f t="shared" si="14"/>
        <v>0</v>
      </c>
      <c r="H39" s="29">
        <f t="shared" si="14"/>
        <v>0</v>
      </c>
      <c r="I39" s="29">
        <f t="shared" si="14"/>
        <v>0</v>
      </c>
    </row>
    <row r="40" spans="1:9">
      <c r="A40" s="137"/>
      <c r="B40" s="140"/>
      <c r="C40" s="37">
        <v>2026</v>
      </c>
      <c r="D40" s="29">
        <f>E40+F40+G40+H40+I40</f>
        <v>43396.6</v>
      </c>
      <c r="E40" s="29">
        <f t="shared" ref="E40:I40" si="15">E44</f>
        <v>0</v>
      </c>
      <c r="F40" s="29">
        <f t="shared" si="15"/>
        <v>43396.6</v>
      </c>
      <c r="G40" s="29">
        <f t="shared" si="15"/>
        <v>0</v>
      </c>
      <c r="H40" s="29">
        <f t="shared" si="15"/>
        <v>0</v>
      </c>
      <c r="I40" s="29">
        <f t="shared" si="15"/>
        <v>0</v>
      </c>
    </row>
    <row r="41" spans="1:9">
      <c r="A41" s="138"/>
      <c r="B41" s="141"/>
      <c r="C41" s="38" t="s">
        <v>6</v>
      </c>
      <c r="D41" s="29">
        <f>SUM(D38:D40)</f>
        <v>231076.7</v>
      </c>
      <c r="E41" s="29">
        <f>SUM(E38:E40)</f>
        <v>1927.8</v>
      </c>
      <c r="F41" s="29">
        <f t="shared" ref="F41:I41" si="16">SUM(F38:F40)</f>
        <v>229148.9</v>
      </c>
      <c r="G41" s="29">
        <f t="shared" si="16"/>
        <v>0</v>
      </c>
      <c r="H41" s="29">
        <f t="shared" si="16"/>
        <v>0</v>
      </c>
      <c r="I41" s="29">
        <f t="shared" si="16"/>
        <v>0</v>
      </c>
    </row>
    <row r="42" spans="1:9">
      <c r="A42" s="142" t="s">
        <v>80</v>
      </c>
      <c r="B42" s="121"/>
      <c r="C42" s="37">
        <v>2024</v>
      </c>
      <c r="D42" s="29">
        <f t="shared" ref="D42:D43" si="17">SUM(E42:I42)</f>
        <v>64304.700000000004</v>
      </c>
      <c r="E42" s="29">
        <f>E46+E50</f>
        <v>982</v>
      </c>
      <c r="F42" s="29">
        <f t="shared" ref="F42:I42" si="18">F46+F50</f>
        <v>63322.700000000004</v>
      </c>
      <c r="G42" s="29">
        <f t="shared" si="18"/>
        <v>0</v>
      </c>
      <c r="H42" s="29">
        <f t="shared" si="18"/>
        <v>0</v>
      </c>
      <c r="I42" s="29">
        <f t="shared" si="18"/>
        <v>0</v>
      </c>
    </row>
    <row r="43" spans="1:9">
      <c r="A43" s="142"/>
      <c r="B43" s="121"/>
      <c r="C43" s="37">
        <v>2025</v>
      </c>
      <c r="D43" s="29">
        <f t="shared" si="17"/>
        <v>123375.4</v>
      </c>
      <c r="E43" s="29">
        <f t="shared" ref="E43:I43" si="19">E47+E51</f>
        <v>945.8</v>
      </c>
      <c r="F43" s="29">
        <f t="shared" si="19"/>
        <v>122429.59999999999</v>
      </c>
      <c r="G43" s="29">
        <f t="shared" si="19"/>
        <v>0</v>
      </c>
      <c r="H43" s="29">
        <f t="shared" si="19"/>
        <v>0</v>
      </c>
      <c r="I43" s="29">
        <f t="shared" si="19"/>
        <v>0</v>
      </c>
    </row>
    <row r="44" spans="1:9">
      <c r="A44" s="142"/>
      <c r="B44" s="121"/>
      <c r="C44" s="37">
        <v>2026</v>
      </c>
      <c r="D44" s="29">
        <f>E44+F44+G44+H44+I44</f>
        <v>43396.6</v>
      </c>
      <c r="E44" s="29">
        <f t="shared" ref="E44:I44" si="20">E48+E52</f>
        <v>0</v>
      </c>
      <c r="F44" s="29">
        <f t="shared" si="20"/>
        <v>43396.6</v>
      </c>
      <c r="G44" s="29">
        <f t="shared" si="20"/>
        <v>0</v>
      </c>
      <c r="H44" s="29">
        <f t="shared" si="20"/>
        <v>0</v>
      </c>
      <c r="I44" s="29">
        <f t="shared" si="20"/>
        <v>0</v>
      </c>
    </row>
    <row r="45" spans="1:9">
      <c r="A45" s="143"/>
      <c r="B45" s="122"/>
      <c r="C45" s="38" t="s">
        <v>6</v>
      </c>
      <c r="D45" s="29">
        <f>SUM(D42:D44)</f>
        <v>231076.7</v>
      </c>
      <c r="E45" s="29">
        <f t="shared" ref="E45:I45" si="21">SUM(E42:E44)</f>
        <v>1927.8</v>
      </c>
      <c r="F45" s="29">
        <f t="shared" si="21"/>
        <v>229148.9</v>
      </c>
      <c r="G45" s="29">
        <f t="shared" si="21"/>
        <v>0</v>
      </c>
      <c r="H45" s="29">
        <f t="shared" si="21"/>
        <v>0</v>
      </c>
      <c r="I45" s="29">
        <f t="shared" si="21"/>
        <v>0</v>
      </c>
    </row>
    <row r="46" spans="1:9" ht="25.5" customHeight="1">
      <c r="A46" s="105" t="s">
        <v>26</v>
      </c>
      <c r="B46" s="128"/>
      <c r="C46" s="79">
        <v>2024</v>
      </c>
      <c r="D46" s="80">
        <f>SUM(E46:I46)</f>
        <v>62379.3</v>
      </c>
      <c r="E46" s="81">
        <v>0</v>
      </c>
      <c r="F46" s="80">
        <v>62379.3</v>
      </c>
      <c r="G46" s="23">
        <v>0</v>
      </c>
      <c r="H46" s="23">
        <v>0</v>
      </c>
      <c r="I46" s="23">
        <v>0</v>
      </c>
    </row>
    <row r="47" spans="1:9" ht="16.5" customHeight="1">
      <c r="A47" s="105"/>
      <c r="B47" s="128"/>
      <c r="C47" s="79">
        <v>2025</v>
      </c>
      <c r="D47" s="80">
        <f t="shared" ref="D47:D48" si="22">SUM(E47:I47)</f>
        <v>121445.2</v>
      </c>
      <c r="E47" s="81">
        <v>0</v>
      </c>
      <c r="F47" s="80">
        <v>121445.2</v>
      </c>
      <c r="G47" s="23">
        <v>0</v>
      </c>
      <c r="H47" s="23">
        <v>0</v>
      </c>
      <c r="I47" s="23">
        <v>0</v>
      </c>
    </row>
    <row r="48" spans="1:9" ht="16.5" customHeight="1">
      <c r="A48" s="105"/>
      <c r="B48" s="128"/>
      <c r="C48" s="79">
        <v>2026</v>
      </c>
      <c r="D48" s="80">
        <f t="shared" si="22"/>
        <v>43396.6</v>
      </c>
      <c r="E48" s="81">
        <v>0</v>
      </c>
      <c r="F48" s="80">
        <v>43396.6</v>
      </c>
      <c r="G48" s="23">
        <v>0</v>
      </c>
      <c r="H48" s="23">
        <v>0</v>
      </c>
      <c r="I48" s="23">
        <v>0</v>
      </c>
    </row>
    <row r="49" spans="1:9" ht="16.5" customHeight="1">
      <c r="A49" s="106"/>
      <c r="B49" s="128"/>
      <c r="C49" s="24" t="s">
        <v>6</v>
      </c>
      <c r="D49" s="80">
        <f>SUM(D46:D48)</f>
        <v>227221.1</v>
      </c>
      <c r="E49" s="82">
        <v>0</v>
      </c>
      <c r="F49" s="82">
        <f>SUM(F46:F48)</f>
        <v>227221.1</v>
      </c>
      <c r="G49" s="27">
        <f>SUM(G46:G48)</f>
        <v>0</v>
      </c>
      <c r="H49" s="27">
        <f>SUM(H46:H48)</f>
        <v>0</v>
      </c>
      <c r="I49" s="27">
        <f>SUM(I46:I48)</f>
        <v>0</v>
      </c>
    </row>
    <row r="50" spans="1:9" ht="16.5" customHeight="1">
      <c r="A50" s="105" t="s">
        <v>26</v>
      </c>
      <c r="B50" s="128"/>
      <c r="C50" s="79">
        <v>2024</v>
      </c>
      <c r="D50" s="26">
        <f>E50+F50+G50+H50+I50</f>
        <v>1925.4</v>
      </c>
      <c r="E50" s="23">
        <v>982</v>
      </c>
      <c r="F50" s="26">
        <v>943.4</v>
      </c>
      <c r="G50" s="23">
        <v>0</v>
      </c>
      <c r="H50" s="23">
        <v>0</v>
      </c>
      <c r="I50" s="23">
        <v>0</v>
      </c>
    </row>
    <row r="51" spans="1:9" ht="16.5" customHeight="1">
      <c r="A51" s="105"/>
      <c r="B51" s="128"/>
      <c r="C51" s="79">
        <v>2025</v>
      </c>
      <c r="D51" s="80">
        <f t="shared" ref="D51:D52" si="23">E51+F51+G51+H51+I51</f>
        <v>1930.1999999999998</v>
      </c>
      <c r="E51" s="81">
        <v>945.8</v>
      </c>
      <c r="F51" s="80">
        <v>984.4</v>
      </c>
      <c r="G51" s="23">
        <v>0</v>
      </c>
      <c r="H51" s="23">
        <v>0</v>
      </c>
      <c r="I51" s="23">
        <v>0</v>
      </c>
    </row>
    <row r="52" spans="1:9" ht="15" customHeight="1">
      <c r="A52" s="105"/>
      <c r="B52" s="128"/>
      <c r="C52" s="79">
        <v>2026</v>
      </c>
      <c r="D52" s="80">
        <f t="shared" si="23"/>
        <v>0</v>
      </c>
      <c r="E52" s="81">
        <v>0</v>
      </c>
      <c r="F52" s="80">
        <v>0</v>
      </c>
      <c r="G52" s="23">
        <v>0</v>
      </c>
      <c r="H52" s="23">
        <v>0</v>
      </c>
      <c r="I52" s="23">
        <v>0</v>
      </c>
    </row>
    <row r="53" spans="1:9" ht="16.5" customHeight="1">
      <c r="A53" s="106"/>
      <c r="B53" s="128"/>
      <c r="C53" s="24" t="s">
        <v>6</v>
      </c>
      <c r="D53" s="82">
        <f>D52+D51+D50</f>
        <v>3855.6</v>
      </c>
      <c r="E53" s="82">
        <f>E52+E51+E50</f>
        <v>1927.8</v>
      </c>
      <c r="F53" s="82">
        <f>F52+F51+F50</f>
        <v>1927.8</v>
      </c>
      <c r="G53" s="27">
        <f>SUM(G50:G52)</f>
        <v>0</v>
      </c>
      <c r="H53" s="27">
        <f>SUM(H50:H52)</f>
        <v>0</v>
      </c>
      <c r="I53" s="27">
        <f>SUM(I50:I52)</f>
        <v>0</v>
      </c>
    </row>
    <row r="54" spans="1:9" ht="16.5" customHeight="1">
      <c r="A54" s="36" t="s">
        <v>22</v>
      </c>
      <c r="B54" s="35"/>
      <c r="C54" s="31"/>
      <c r="D54" s="32"/>
      <c r="E54" s="33"/>
      <c r="F54" s="33"/>
      <c r="G54" s="33"/>
      <c r="H54" s="33"/>
      <c r="I54" s="34"/>
    </row>
    <row r="55" spans="1:9" ht="16.5" customHeight="1">
      <c r="A55" s="127" t="s">
        <v>6</v>
      </c>
      <c r="B55" s="129"/>
      <c r="C55" s="49">
        <v>2022</v>
      </c>
      <c r="D55" s="20">
        <f>SUM(E55:I55)</f>
        <v>8637.8200000000015</v>
      </c>
      <c r="E55" s="20">
        <f>E62+E81</f>
        <v>0</v>
      </c>
      <c r="F55" s="20">
        <f t="shared" ref="F55:I55" si="24">F62+F81</f>
        <v>344</v>
      </c>
      <c r="G55" s="20">
        <f t="shared" si="24"/>
        <v>7970.72</v>
      </c>
      <c r="H55" s="20">
        <f t="shared" si="24"/>
        <v>323.10000000000002</v>
      </c>
      <c r="I55" s="20">
        <f t="shared" si="24"/>
        <v>0</v>
      </c>
    </row>
    <row r="56" spans="1:9" ht="16.5" customHeight="1">
      <c r="A56" s="127"/>
      <c r="B56" s="129"/>
      <c r="C56" s="49">
        <v>2023</v>
      </c>
      <c r="D56" s="20">
        <f>SUM(E56:I56)</f>
        <v>8031.8</v>
      </c>
      <c r="E56" s="20">
        <f t="shared" ref="E56:I56" si="25">E63+E82</f>
        <v>0</v>
      </c>
      <c r="F56" s="20">
        <f t="shared" si="25"/>
        <v>0</v>
      </c>
      <c r="G56" s="20">
        <f t="shared" si="25"/>
        <v>7678.5</v>
      </c>
      <c r="H56" s="20">
        <f t="shared" si="25"/>
        <v>353.3</v>
      </c>
      <c r="I56" s="20">
        <f t="shared" si="25"/>
        <v>0</v>
      </c>
    </row>
    <row r="57" spans="1:9">
      <c r="A57" s="127"/>
      <c r="B57" s="129"/>
      <c r="C57" s="49">
        <v>2024</v>
      </c>
      <c r="D57" s="20">
        <f t="shared" ref="D57:D58" si="26">SUM(E57:I57)</f>
        <v>8968.2000000000007</v>
      </c>
      <c r="E57" s="20">
        <f t="shared" ref="E57:I57" si="27">E64+E83</f>
        <v>0</v>
      </c>
      <c r="F57" s="20">
        <f t="shared" si="27"/>
        <v>344</v>
      </c>
      <c r="G57" s="20">
        <f t="shared" si="27"/>
        <v>8248.5</v>
      </c>
      <c r="H57" s="20">
        <f t="shared" si="27"/>
        <v>375.7</v>
      </c>
      <c r="I57" s="20">
        <f t="shared" si="27"/>
        <v>0</v>
      </c>
    </row>
    <row r="58" spans="1:9" ht="16.5" customHeight="1">
      <c r="A58" s="127"/>
      <c r="B58" s="129"/>
      <c r="C58" s="49">
        <v>2025</v>
      </c>
      <c r="D58" s="20">
        <f t="shared" si="26"/>
        <v>8549.7000000000007</v>
      </c>
      <c r="E58" s="20">
        <f t="shared" ref="E58:I58" si="28">E65+E84</f>
        <v>0</v>
      </c>
      <c r="F58" s="20">
        <f t="shared" si="28"/>
        <v>344</v>
      </c>
      <c r="G58" s="20">
        <f t="shared" si="28"/>
        <v>8205.7000000000007</v>
      </c>
      <c r="H58" s="20">
        <f t="shared" si="28"/>
        <v>0</v>
      </c>
      <c r="I58" s="20">
        <f t="shared" si="28"/>
        <v>0</v>
      </c>
    </row>
    <row r="59" spans="1:9" ht="16.5" customHeight="1">
      <c r="A59" s="127"/>
      <c r="B59" s="129"/>
      <c r="C59" s="49">
        <v>2026</v>
      </c>
      <c r="D59" s="20">
        <f>E59+F59+G59+H59+I59</f>
        <v>8549.7000000000007</v>
      </c>
      <c r="E59" s="20">
        <f t="shared" ref="E59:I59" si="29">E66+E85</f>
        <v>0</v>
      </c>
      <c r="F59" s="20">
        <f t="shared" si="29"/>
        <v>344</v>
      </c>
      <c r="G59" s="20">
        <f t="shared" si="29"/>
        <v>8205.7000000000007</v>
      </c>
      <c r="H59" s="20">
        <f t="shared" si="29"/>
        <v>0</v>
      </c>
      <c r="I59" s="20">
        <f t="shared" si="29"/>
        <v>0</v>
      </c>
    </row>
    <row r="60" spans="1:9" ht="16.5" customHeight="1">
      <c r="A60" s="127"/>
      <c r="B60" s="129"/>
      <c r="C60" s="49" t="s">
        <v>6</v>
      </c>
      <c r="D60" s="20">
        <f>SUM(D55:D59)</f>
        <v>42737.22</v>
      </c>
      <c r="E60" s="20">
        <f>E55+E56+E57+E58</f>
        <v>0</v>
      </c>
      <c r="F60" s="20">
        <f>SUM(F55:F59)</f>
        <v>1376</v>
      </c>
      <c r="G60" s="20">
        <f>SUM(G55:G59)</f>
        <v>40309.120000000003</v>
      </c>
      <c r="H60" s="20">
        <f>SUM(H55:H59)</f>
        <v>1052.1000000000001</v>
      </c>
      <c r="I60" s="20">
        <f t="shared" ref="I60" si="30">SUM(I55:I58)</f>
        <v>0</v>
      </c>
    </row>
    <row r="61" spans="1:9" ht="16.5" customHeight="1">
      <c r="A61" s="30" t="s">
        <v>16</v>
      </c>
      <c r="B61" s="35"/>
      <c r="C61" s="31"/>
      <c r="D61" s="32"/>
      <c r="E61" s="33"/>
      <c r="F61" s="33"/>
      <c r="G61" s="33"/>
      <c r="H61" s="33"/>
      <c r="I61" s="34"/>
    </row>
    <row r="62" spans="1:9" ht="16.5" customHeight="1">
      <c r="A62" s="127" t="s">
        <v>6</v>
      </c>
      <c r="B62" s="123"/>
      <c r="C62" s="13">
        <v>2022</v>
      </c>
      <c r="D62" s="19">
        <f>E62+F62+G62+H62+I62</f>
        <v>8293.82</v>
      </c>
      <c r="E62" s="19">
        <f>E68+E74</f>
        <v>0</v>
      </c>
      <c r="F62" s="19">
        <f t="shared" ref="F62:I62" si="31">F68+F74</f>
        <v>0</v>
      </c>
      <c r="G62" s="19">
        <f t="shared" si="31"/>
        <v>7970.72</v>
      </c>
      <c r="H62" s="19">
        <f t="shared" si="31"/>
        <v>323.10000000000002</v>
      </c>
      <c r="I62" s="19">
        <f t="shared" si="31"/>
        <v>0</v>
      </c>
    </row>
    <row r="63" spans="1:9" ht="16.5" customHeight="1">
      <c r="A63" s="127"/>
      <c r="B63" s="123"/>
      <c r="C63" s="13">
        <v>2023</v>
      </c>
      <c r="D63" s="19">
        <f>E63+F63+G63+H63+I63</f>
        <v>8031.8</v>
      </c>
      <c r="E63" s="19">
        <f t="shared" ref="E63:I63" si="32">E69+E75</f>
        <v>0</v>
      </c>
      <c r="F63" s="19">
        <f t="shared" si="32"/>
        <v>0</v>
      </c>
      <c r="G63" s="19">
        <f t="shared" si="32"/>
        <v>7678.5</v>
      </c>
      <c r="H63" s="19">
        <f t="shared" si="32"/>
        <v>353.3</v>
      </c>
      <c r="I63" s="19">
        <f t="shared" si="32"/>
        <v>0</v>
      </c>
    </row>
    <row r="64" spans="1:9" ht="20.25" customHeight="1">
      <c r="A64" s="127"/>
      <c r="B64" s="123"/>
      <c r="C64" s="42">
        <v>2024</v>
      </c>
      <c r="D64" s="19">
        <f>E64+F64+G64+H64+I64</f>
        <v>8624.2000000000007</v>
      </c>
      <c r="E64" s="19">
        <f t="shared" ref="E64:I64" si="33">E70+E76</f>
        <v>0</v>
      </c>
      <c r="F64" s="19">
        <f t="shared" si="33"/>
        <v>0</v>
      </c>
      <c r="G64" s="19">
        <f t="shared" si="33"/>
        <v>8248.5</v>
      </c>
      <c r="H64" s="19">
        <f t="shared" si="33"/>
        <v>375.7</v>
      </c>
      <c r="I64" s="19">
        <f t="shared" si="33"/>
        <v>0</v>
      </c>
    </row>
    <row r="65" spans="1:9" ht="17.25" customHeight="1">
      <c r="A65" s="127"/>
      <c r="B65" s="123"/>
      <c r="C65" s="13">
        <v>2025</v>
      </c>
      <c r="D65" s="19">
        <f>E65+F65+G65+H65+I65</f>
        <v>8205.7000000000007</v>
      </c>
      <c r="E65" s="19">
        <f t="shared" ref="E65:I65" si="34">E71+E77</f>
        <v>0</v>
      </c>
      <c r="F65" s="19">
        <f t="shared" si="34"/>
        <v>0</v>
      </c>
      <c r="G65" s="19">
        <f t="shared" si="34"/>
        <v>8205.7000000000007</v>
      </c>
      <c r="H65" s="19">
        <f t="shared" si="34"/>
        <v>0</v>
      </c>
      <c r="I65" s="19">
        <f t="shared" si="34"/>
        <v>0</v>
      </c>
    </row>
    <row r="66" spans="1:9" ht="16.5" customHeight="1">
      <c r="A66" s="127"/>
      <c r="B66" s="123"/>
      <c r="C66" s="48">
        <v>2026</v>
      </c>
      <c r="D66" s="19">
        <v>8205.7000000000007</v>
      </c>
      <c r="E66" s="19">
        <f t="shared" ref="E66:I66" si="35">E72+E78</f>
        <v>0</v>
      </c>
      <c r="F66" s="19">
        <f t="shared" si="35"/>
        <v>0</v>
      </c>
      <c r="G66" s="19">
        <f t="shared" si="35"/>
        <v>8205.7000000000007</v>
      </c>
      <c r="H66" s="19">
        <f t="shared" si="35"/>
        <v>0</v>
      </c>
      <c r="I66" s="19">
        <f t="shared" si="35"/>
        <v>0</v>
      </c>
    </row>
    <row r="67" spans="1:9" ht="19.5" customHeight="1">
      <c r="A67" s="127"/>
      <c r="B67" s="123"/>
      <c r="C67" s="13" t="s">
        <v>6</v>
      </c>
      <c r="D67" s="21">
        <f>SUM(D62:D66)</f>
        <v>41361.22</v>
      </c>
      <c r="E67" s="21">
        <f>E62+E63+E64+E65</f>
        <v>0</v>
      </c>
      <c r="F67" s="21">
        <f>F62+F63+F64+F65</f>
        <v>0</v>
      </c>
      <c r="G67" s="21">
        <f>SUM(G62:G66)</f>
        <v>40309.120000000003</v>
      </c>
      <c r="H67" s="21">
        <f>SUM(H62:H66)</f>
        <v>1052.1000000000001</v>
      </c>
      <c r="I67" s="21">
        <v>0</v>
      </c>
    </row>
    <row r="68" spans="1:9" ht="21.75" customHeight="1">
      <c r="A68" s="104" t="s">
        <v>15</v>
      </c>
      <c r="B68" s="128" t="s">
        <v>18</v>
      </c>
      <c r="C68" s="11">
        <v>2022</v>
      </c>
      <c r="D68" s="22">
        <f>E68+F68+G68+H68+I68</f>
        <v>7970.72</v>
      </c>
      <c r="E68" s="23">
        <v>0</v>
      </c>
      <c r="F68" s="23">
        <v>0</v>
      </c>
      <c r="G68" s="23">
        <v>7970.72</v>
      </c>
      <c r="H68" s="23">
        <v>0</v>
      </c>
      <c r="I68" s="23">
        <v>0</v>
      </c>
    </row>
    <row r="69" spans="1:9" ht="49.5" customHeight="1">
      <c r="A69" s="105"/>
      <c r="B69" s="128"/>
      <c r="C69" s="11">
        <v>2023</v>
      </c>
      <c r="D69" s="22">
        <f t="shared" ref="D69:D72" si="36">E69+F69+G69+H69+I69</f>
        <v>7678.5</v>
      </c>
      <c r="E69" s="23">
        <v>0</v>
      </c>
      <c r="F69" s="23">
        <v>0</v>
      </c>
      <c r="G69" s="23">
        <v>7678.5</v>
      </c>
      <c r="H69" s="23">
        <v>0</v>
      </c>
      <c r="I69" s="23">
        <v>0</v>
      </c>
    </row>
    <row r="70" spans="1:9" ht="21" customHeight="1">
      <c r="A70" s="105"/>
      <c r="B70" s="128"/>
      <c r="C70" s="43">
        <v>2024</v>
      </c>
      <c r="D70" s="22">
        <f t="shared" si="36"/>
        <v>8248.5</v>
      </c>
      <c r="E70" s="23">
        <v>0</v>
      </c>
      <c r="F70" s="23">
        <v>0</v>
      </c>
      <c r="G70" s="23">
        <v>8248.5</v>
      </c>
      <c r="H70" s="23">
        <v>0</v>
      </c>
      <c r="I70" s="23">
        <v>0</v>
      </c>
    </row>
    <row r="71" spans="1:9">
      <c r="A71" s="105"/>
      <c r="B71" s="128"/>
      <c r="C71" s="11">
        <v>2025</v>
      </c>
      <c r="D71" s="22">
        <f t="shared" si="36"/>
        <v>8205.7000000000007</v>
      </c>
      <c r="E71" s="23">
        <v>0</v>
      </c>
      <c r="F71" s="23">
        <v>0</v>
      </c>
      <c r="G71" s="23">
        <v>8205.7000000000007</v>
      </c>
      <c r="H71" s="23">
        <v>0</v>
      </c>
      <c r="I71" s="23">
        <v>0</v>
      </c>
    </row>
    <row r="72" spans="1:9">
      <c r="A72" s="105"/>
      <c r="B72" s="128"/>
      <c r="C72" s="47">
        <v>2026</v>
      </c>
      <c r="D72" s="22">
        <f t="shared" si="36"/>
        <v>8205.7000000000007</v>
      </c>
      <c r="E72" s="23">
        <v>0</v>
      </c>
      <c r="F72" s="23">
        <v>0</v>
      </c>
      <c r="G72" s="23">
        <v>8205.7000000000007</v>
      </c>
      <c r="H72" s="23">
        <v>0</v>
      </c>
      <c r="I72" s="23">
        <v>0</v>
      </c>
    </row>
    <row r="73" spans="1:9">
      <c r="A73" s="106"/>
      <c r="B73" s="128"/>
      <c r="C73" s="24" t="s">
        <v>6</v>
      </c>
      <c r="D73" s="25">
        <f>SUM(D68:D72)</f>
        <v>40309.120000000003</v>
      </c>
      <c r="E73" s="25">
        <f>SUM(E67:E72)</f>
        <v>0</v>
      </c>
      <c r="F73" s="25">
        <f>SUM(F68:F72)</f>
        <v>0</v>
      </c>
      <c r="G73" s="25">
        <f>SUM(G68:G72)</f>
        <v>40309.120000000003</v>
      </c>
      <c r="H73" s="25">
        <f>SUM(H68:H72)</f>
        <v>0</v>
      </c>
      <c r="I73" s="25">
        <f>SUM(I68:I71)</f>
        <v>0</v>
      </c>
    </row>
    <row r="74" spans="1:9" ht="62.25" customHeight="1">
      <c r="A74" s="104" t="s">
        <v>21</v>
      </c>
      <c r="B74" s="128" t="s">
        <v>18</v>
      </c>
      <c r="C74" s="11">
        <v>2022</v>
      </c>
      <c r="D74" s="22">
        <f>E74+F74+G74+H74+I74</f>
        <v>323.10000000000002</v>
      </c>
      <c r="E74" s="23">
        <v>0</v>
      </c>
      <c r="F74" s="23">
        <v>0</v>
      </c>
      <c r="G74" s="23">
        <v>0</v>
      </c>
      <c r="H74" s="23">
        <v>323.10000000000002</v>
      </c>
      <c r="I74" s="23">
        <v>0</v>
      </c>
    </row>
    <row r="75" spans="1:9" ht="31.5" customHeight="1">
      <c r="A75" s="105"/>
      <c r="B75" s="128"/>
      <c r="C75" s="11">
        <v>2023</v>
      </c>
      <c r="D75" s="22">
        <f t="shared" ref="D75:D78" si="37">E75+F75+G75+H75+I75</f>
        <v>353.3</v>
      </c>
      <c r="E75" s="23">
        <v>0</v>
      </c>
      <c r="F75" s="23">
        <v>0</v>
      </c>
      <c r="G75" s="23">
        <v>0</v>
      </c>
      <c r="H75" s="23">
        <v>353.3</v>
      </c>
      <c r="I75" s="23">
        <v>0</v>
      </c>
    </row>
    <row r="76" spans="1:9">
      <c r="A76" s="105"/>
      <c r="B76" s="128"/>
      <c r="C76" s="43">
        <v>2024</v>
      </c>
      <c r="D76" s="22">
        <f t="shared" si="37"/>
        <v>375.7</v>
      </c>
      <c r="E76" s="23">
        <v>0</v>
      </c>
      <c r="F76" s="23">
        <v>0</v>
      </c>
      <c r="G76" s="23">
        <v>0</v>
      </c>
      <c r="H76" s="23">
        <v>375.7</v>
      </c>
      <c r="I76" s="23">
        <v>0</v>
      </c>
    </row>
    <row r="77" spans="1:9">
      <c r="A77" s="105"/>
      <c r="B77" s="128"/>
      <c r="C77" s="11">
        <v>2025</v>
      </c>
      <c r="D77" s="22">
        <f t="shared" si="37"/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>
      <c r="A78" s="105"/>
      <c r="B78" s="128"/>
      <c r="C78" s="47">
        <v>2026</v>
      </c>
      <c r="D78" s="22">
        <f t="shared" si="37"/>
        <v>0</v>
      </c>
      <c r="E78" s="23">
        <v>0</v>
      </c>
      <c r="F78" s="23">
        <v>0</v>
      </c>
      <c r="G78" s="23">
        <v>0</v>
      </c>
      <c r="H78" s="23">
        <v>0</v>
      </c>
      <c r="I78" s="23"/>
    </row>
    <row r="79" spans="1:9">
      <c r="A79" s="106"/>
      <c r="B79" s="128"/>
      <c r="C79" s="24" t="s">
        <v>6</v>
      </c>
      <c r="D79" s="25">
        <f>D74+D75+D76+D77+D78</f>
        <v>1052.1000000000001</v>
      </c>
      <c r="E79" s="25">
        <f t="shared" ref="E79:I79" si="38">E74+E75+E76+E77+E78</f>
        <v>0</v>
      </c>
      <c r="F79" s="25">
        <f t="shared" si="38"/>
        <v>0</v>
      </c>
      <c r="G79" s="25">
        <f t="shared" si="38"/>
        <v>0</v>
      </c>
      <c r="H79" s="25">
        <f t="shared" si="38"/>
        <v>1052.1000000000001</v>
      </c>
      <c r="I79" s="25">
        <f t="shared" si="38"/>
        <v>0</v>
      </c>
    </row>
    <row r="80" spans="1:9">
      <c r="A80" s="36" t="s">
        <v>20</v>
      </c>
      <c r="B80" s="39"/>
      <c r="C80" s="31"/>
      <c r="D80" s="32"/>
      <c r="E80" s="33"/>
      <c r="F80" s="33"/>
      <c r="G80" s="33"/>
      <c r="H80" s="33"/>
      <c r="I80" s="34"/>
    </row>
    <row r="81" spans="1:9">
      <c r="A81" s="127" t="s">
        <v>6</v>
      </c>
      <c r="B81" s="123"/>
      <c r="C81" s="13">
        <v>2022</v>
      </c>
      <c r="D81" s="19">
        <f>E81+F81+G81+H81+I81</f>
        <v>344</v>
      </c>
      <c r="E81" s="19">
        <f>E87</f>
        <v>0</v>
      </c>
      <c r="F81" s="19">
        <f>F87</f>
        <v>344</v>
      </c>
      <c r="G81" s="19">
        <f t="shared" ref="G81:H81" si="39">G87</f>
        <v>0</v>
      </c>
      <c r="H81" s="19">
        <f t="shared" si="39"/>
        <v>0</v>
      </c>
      <c r="I81" s="19">
        <f>I87</f>
        <v>0</v>
      </c>
    </row>
    <row r="82" spans="1:9">
      <c r="A82" s="127"/>
      <c r="B82" s="123"/>
      <c r="C82" s="13">
        <v>2023</v>
      </c>
      <c r="D82" s="19">
        <f t="shared" ref="D82:D85" si="40">E82+F82+G82+H82+I82</f>
        <v>0</v>
      </c>
      <c r="E82" s="19">
        <f t="shared" ref="E82:I82" si="41">E88</f>
        <v>0</v>
      </c>
      <c r="F82" s="19">
        <f t="shared" si="41"/>
        <v>0</v>
      </c>
      <c r="G82" s="19">
        <f t="shared" si="41"/>
        <v>0</v>
      </c>
      <c r="H82" s="19">
        <f t="shared" si="41"/>
        <v>0</v>
      </c>
      <c r="I82" s="19">
        <f t="shared" si="41"/>
        <v>0</v>
      </c>
    </row>
    <row r="83" spans="1:9">
      <c r="A83" s="127"/>
      <c r="B83" s="123"/>
      <c r="C83" s="42">
        <v>2024</v>
      </c>
      <c r="D83" s="19">
        <f t="shared" si="40"/>
        <v>344</v>
      </c>
      <c r="E83" s="19">
        <f t="shared" ref="E83:I83" si="42">E89</f>
        <v>0</v>
      </c>
      <c r="F83" s="19">
        <f t="shared" si="42"/>
        <v>344</v>
      </c>
      <c r="G83" s="19">
        <f t="shared" si="42"/>
        <v>0</v>
      </c>
      <c r="H83" s="19">
        <f t="shared" si="42"/>
        <v>0</v>
      </c>
      <c r="I83" s="19">
        <f t="shared" si="42"/>
        <v>0</v>
      </c>
    </row>
    <row r="84" spans="1:9">
      <c r="A84" s="127"/>
      <c r="B84" s="123"/>
      <c r="C84" s="13">
        <v>2025</v>
      </c>
      <c r="D84" s="19">
        <f t="shared" si="40"/>
        <v>344</v>
      </c>
      <c r="E84" s="19">
        <f t="shared" ref="E84:I84" si="43">E90</f>
        <v>0</v>
      </c>
      <c r="F84" s="19">
        <f t="shared" si="43"/>
        <v>344</v>
      </c>
      <c r="G84" s="19">
        <f t="shared" si="43"/>
        <v>0</v>
      </c>
      <c r="H84" s="19">
        <f t="shared" si="43"/>
        <v>0</v>
      </c>
      <c r="I84" s="19">
        <f t="shared" si="43"/>
        <v>0</v>
      </c>
    </row>
    <row r="85" spans="1:9">
      <c r="A85" s="127"/>
      <c r="B85" s="123"/>
      <c r="C85" s="48">
        <v>2026</v>
      </c>
      <c r="D85" s="19">
        <f t="shared" si="40"/>
        <v>344</v>
      </c>
      <c r="E85" s="19">
        <f t="shared" ref="E85:I85" si="44">E91</f>
        <v>0</v>
      </c>
      <c r="F85" s="19">
        <f t="shared" si="44"/>
        <v>344</v>
      </c>
      <c r="G85" s="19">
        <f t="shared" si="44"/>
        <v>0</v>
      </c>
      <c r="H85" s="19">
        <f t="shared" si="44"/>
        <v>0</v>
      </c>
      <c r="I85" s="19">
        <f t="shared" si="44"/>
        <v>0</v>
      </c>
    </row>
    <row r="86" spans="1:9" ht="28.5" customHeight="1">
      <c r="A86" s="127"/>
      <c r="B86" s="123"/>
      <c r="C86" s="13" t="s">
        <v>6</v>
      </c>
      <c r="D86" s="21">
        <f>SUM(D81:D85)</f>
        <v>1376</v>
      </c>
      <c r="E86" s="21">
        <f t="shared" ref="E86:I86" si="45">SUM(E81:E85)</f>
        <v>0</v>
      </c>
      <c r="F86" s="21">
        <f t="shared" si="45"/>
        <v>1376</v>
      </c>
      <c r="G86" s="21">
        <f t="shared" si="45"/>
        <v>0</v>
      </c>
      <c r="H86" s="21">
        <f t="shared" si="45"/>
        <v>0</v>
      </c>
      <c r="I86" s="21">
        <f t="shared" si="45"/>
        <v>0</v>
      </c>
    </row>
    <row r="87" spans="1:9">
      <c r="A87" s="124" t="s">
        <v>27</v>
      </c>
      <c r="B87" s="128" t="s">
        <v>18</v>
      </c>
      <c r="C87" s="11">
        <v>2022</v>
      </c>
      <c r="D87" s="22">
        <f>E87+F87+G87+H87+I87</f>
        <v>344</v>
      </c>
      <c r="E87" s="23">
        <v>0</v>
      </c>
      <c r="F87" s="23">
        <v>344</v>
      </c>
      <c r="G87" s="23">
        <v>0</v>
      </c>
      <c r="H87" s="23">
        <v>0</v>
      </c>
      <c r="I87" s="23">
        <v>0</v>
      </c>
    </row>
    <row r="88" spans="1:9" ht="22.5" customHeight="1">
      <c r="A88" s="125"/>
      <c r="B88" s="128"/>
      <c r="C88" s="11">
        <v>2023</v>
      </c>
      <c r="D88" s="22">
        <f t="shared" ref="D88:D91" si="46">E88+F88+G88+H88+I88</f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>
      <c r="A89" s="125"/>
      <c r="B89" s="128"/>
      <c r="C89" s="43">
        <v>2024</v>
      </c>
      <c r="D89" s="22">
        <f t="shared" si="46"/>
        <v>344</v>
      </c>
      <c r="E89" s="23">
        <v>0</v>
      </c>
      <c r="F89" s="23">
        <v>344</v>
      </c>
      <c r="G89" s="23">
        <v>0</v>
      </c>
      <c r="H89" s="23">
        <v>0</v>
      </c>
      <c r="I89" s="23">
        <v>0</v>
      </c>
    </row>
    <row r="90" spans="1:9" ht="44.25" customHeight="1">
      <c r="A90" s="125"/>
      <c r="B90" s="128"/>
      <c r="C90" s="11">
        <v>2025</v>
      </c>
      <c r="D90" s="22">
        <f t="shared" si="46"/>
        <v>344</v>
      </c>
      <c r="E90" s="23">
        <v>0</v>
      </c>
      <c r="F90" s="23">
        <v>344</v>
      </c>
      <c r="G90" s="23">
        <v>0</v>
      </c>
      <c r="H90" s="23">
        <v>0</v>
      </c>
      <c r="I90" s="23">
        <v>0</v>
      </c>
    </row>
    <row r="91" spans="1:9" ht="45.75" customHeight="1">
      <c r="A91" s="125"/>
      <c r="B91" s="128"/>
      <c r="C91" s="47">
        <v>2026</v>
      </c>
      <c r="D91" s="22">
        <f t="shared" si="46"/>
        <v>344</v>
      </c>
      <c r="E91" s="23">
        <v>0</v>
      </c>
      <c r="F91" s="23">
        <v>344</v>
      </c>
      <c r="G91" s="23">
        <v>0</v>
      </c>
      <c r="H91" s="23">
        <v>0</v>
      </c>
      <c r="I91" s="23">
        <v>0</v>
      </c>
    </row>
    <row r="92" spans="1:9" ht="57" customHeight="1">
      <c r="A92" s="126"/>
      <c r="B92" s="128"/>
      <c r="C92" s="24" t="s">
        <v>6</v>
      </c>
      <c r="D92" s="25">
        <f>D91+D90+D89+D88+D87</f>
        <v>1376</v>
      </c>
      <c r="E92" s="25">
        <f>SUM(E87:E91)</f>
        <v>0</v>
      </c>
      <c r="F92" s="25">
        <f>SUM(F87:F91)</f>
        <v>1376</v>
      </c>
      <c r="G92" s="25">
        <f>SUM(G87:G91)</f>
        <v>0</v>
      </c>
      <c r="H92" s="25">
        <f>SUM(H87:H91)</f>
        <v>0</v>
      </c>
      <c r="I92" s="25">
        <f>SUM(I87:I91)</f>
        <v>0</v>
      </c>
    </row>
    <row r="93" spans="1:9">
      <c r="E93" s="28"/>
      <c r="F93" s="28"/>
      <c r="G93" s="28"/>
      <c r="H93" s="28"/>
      <c r="I93" s="28"/>
    </row>
    <row r="97" ht="18.75" customHeight="1"/>
  </sheetData>
  <mergeCells count="40">
    <mergeCell ref="B50:B53"/>
    <mergeCell ref="A20:A22"/>
    <mergeCell ref="B20:B22"/>
    <mergeCell ref="A29:A31"/>
    <mergeCell ref="B29:B31"/>
    <mergeCell ref="B23:B25"/>
    <mergeCell ref="A26:A28"/>
    <mergeCell ref="B26:B28"/>
    <mergeCell ref="A35:A37"/>
    <mergeCell ref="B35:B37"/>
    <mergeCell ref="A38:A41"/>
    <mergeCell ref="B38:B41"/>
    <mergeCell ref="A42:A45"/>
    <mergeCell ref="B42:B45"/>
    <mergeCell ref="A46:A49"/>
    <mergeCell ref="B46:B49"/>
    <mergeCell ref="A87:A92"/>
    <mergeCell ref="A23:A25"/>
    <mergeCell ref="A81:A86"/>
    <mergeCell ref="B81:B86"/>
    <mergeCell ref="A74:A79"/>
    <mergeCell ref="B74:B79"/>
    <mergeCell ref="A55:A60"/>
    <mergeCell ref="B55:B60"/>
    <mergeCell ref="A68:A73"/>
    <mergeCell ref="B68:B73"/>
    <mergeCell ref="A62:A67"/>
    <mergeCell ref="B62:B67"/>
    <mergeCell ref="A32:A34"/>
    <mergeCell ref="B32:B34"/>
    <mergeCell ref="B87:B92"/>
    <mergeCell ref="A50:A53"/>
    <mergeCell ref="C7:C8"/>
    <mergeCell ref="D7:I7"/>
    <mergeCell ref="A10:A15"/>
    <mergeCell ref="B10:B15"/>
    <mergeCell ref="A17:A19"/>
    <mergeCell ref="B17:B19"/>
    <mergeCell ref="A7:A8"/>
    <mergeCell ref="B7:B8"/>
  </mergeCells>
  <hyperlinks>
    <hyperlink ref="I2" location="sub_1000" display="sub_1000"/>
  </hyperlinks>
  <pageMargins left="0.59055118110236227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</vt:lpstr>
      <vt:lpstr>Приложение 2</vt:lpstr>
      <vt:lpstr>Приложение 3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2024-02-19T08:48:48Z</cp:lastPrinted>
  <dcterms:created xsi:type="dcterms:W3CDTF">2013-05-31T09:08:35Z</dcterms:created>
  <dcterms:modified xsi:type="dcterms:W3CDTF">2024-03-04T09:35:59Z</dcterms:modified>
</cp:coreProperties>
</file>