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3 _на 07.08.2024" sheetId="8" r:id="rId1"/>
  </sheets>
  <definedNames>
    <definedName name="APPT" localSheetId="0">#REF!</definedName>
    <definedName name="APPT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>#REF!</definedName>
    <definedName name="KLO">#REF!</definedName>
    <definedName name="poi" localSheetId="0">#REF!</definedName>
    <definedName name="poi">#REF!</definedName>
    <definedName name="SIGN" localSheetId="0">#REF!</definedName>
    <definedName name="SIGN">#REF!</definedName>
    <definedName name="vbh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про">#REF!</definedName>
    <definedName name="ТАН" localSheetId="0">#REF!</definedName>
    <definedName name="ТАН">#REF!</definedName>
    <definedName name="ФВЫ" localSheetId="0">#REF!</definedName>
    <definedName name="ФВЫ">#REF!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8"/>
  <c r="F152"/>
  <c r="G152"/>
  <c r="H152"/>
  <c r="I152"/>
  <c r="E151"/>
  <c r="F151"/>
  <c r="G151"/>
  <c r="H151"/>
  <c r="I151"/>
  <c r="E150"/>
  <c r="F150"/>
  <c r="G150"/>
  <c r="H150"/>
  <c r="I150"/>
  <c r="E303" l="1"/>
  <c r="F303"/>
  <c r="G303"/>
  <c r="H303"/>
  <c r="I303"/>
  <c r="E302"/>
  <c r="F302"/>
  <c r="G302"/>
  <c r="H302"/>
  <c r="I302"/>
  <c r="E301"/>
  <c r="F301"/>
  <c r="G301"/>
  <c r="H301"/>
  <c r="I301"/>
  <c r="E300"/>
  <c r="F300"/>
  <c r="G300"/>
  <c r="H300"/>
  <c r="I300"/>
  <c r="E299"/>
  <c r="F299"/>
  <c r="F304" s="1"/>
  <c r="G299"/>
  <c r="H299"/>
  <c r="I299"/>
  <c r="G304" l="1"/>
  <c r="I304"/>
  <c r="E304"/>
  <c r="H304"/>
  <c r="I362"/>
  <c r="H362"/>
  <c r="G362"/>
  <c r="F362"/>
  <c r="E362"/>
  <c r="D361"/>
  <c r="D355" s="1"/>
  <c r="D360"/>
  <c r="D354" s="1"/>
  <c r="D359"/>
  <c r="D353" s="1"/>
  <c r="D358"/>
  <c r="D357"/>
  <c r="I355"/>
  <c r="H355"/>
  <c r="G355"/>
  <c r="F355"/>
  <c r="E355"/>
  <c r="I354"/>
  <c r="H354"/>
  <c r="G354"/>
  <c r="F354"/>
  <c r="E354"/>
  <c r="I353"/>
  <c r="H353"/>
  <c r="G353"/>
  <c r="F353"/>
  <c r="E353"/>
  <c r="I352"/>
  <c r="H352"/>
  <c r="G352"/>
  <c r="F352"/>
  <c r="E352"/>
  <c r="D352"/>
  <c r="I351"/>
  <c r="H351"/>
  <c r="G351"/>
  <c r="F351"/>
  <c r="E351"/>
  <c r="D351"/>
  <c r="I349"/>
  <c r="H349"/>
  <c r="G349"/>
  <c r="F349"/>
  <c r="E349"/>
  <c r="D348"/>
  <c r="D347"/>
  <c r="D346"/>
  <c r="D345"/>
  <c r="D344"/>
  <c r="I343"/>
  <c r="H343"/>
  <c r="G343"/>
  <c r="F343"/>
  <c r="E343"/>
  <c r="D342"/>
  <c r="D341"/>
  <c r="D343" s="1"/>
  <c r="I340"/>
  <c r="G340"/>
  <c r="F340"/>
  <c r="E340"/>
  <c r="D339"/>
  <c r="D338"/>
  <c r="D329" s="1"/>
  <c r="D337"/>
  <c r="H336"/>
  <c r="D336" s="1"/>
  <c r="D335"/>
  <c r="I334"/>
  <c r="H334"/>
  <c r="G334"/>
  <c r="F334"/>
  <c r="E334"/>
  <c r="D333"/>
  <c r="D332"/>
  <c r="I330"/>
  <c r="H330"/>
  <c r="G330"/>
  <c r="F330"/>
  <c r="E330"/>
  <c r="I329"/>
  <c r="H329"/>
  <c r="G329"/>
  <c r="F329"/>
  <c r="E329"/>
  <c r="I328"/>
  <c r="H328"/>
  <c r="G328"/>
  <c r="F328"/>
  <c r="E328"/>
  <c r="I327"/>
  <c r="G327"/>
  <c r="F327"/>
  <c r="E327"/>
  <c r="I326"/>
  <c r="H326"/>
  <c r="G326"/>
  <c r="F326"/>
  <c r="E326"/>
  <c r="I324"/>
  <c r="H324"/>
  <c r="G324"/>
  <c r="F324"/>
  <c r="E324"/>
  <c r="D323"/>
  <c r="D322"/>
  <c r="D321"/>
  <c r="I320"/>
  <c r="H320"/>
  <c r="G320"/>
  <c r="F320"/>
  <c r="E320"/>
  <c r="D319"/>
  <c r="D318"/>
  <c r="D317"/>
  <c r="I316"/>
  <c r="H316"/>
  <c r="G316"/>
  <c r="F316"/>
  <c r="E316"/>
  <c r="D315"/>
  <c r="D314"/>
  <c r="D313"/>
  <c r="D312"/>
  <c r="D311"/>
  <c r="I310"/>
  <c r="H310"/>
  <c r="G310"/>
  <c r="F310"/>
  <c r="E310"/>
  <c r="D309"/>
  <c r="D308"/>
  <c r="D307"/>
  <c r="D306"/>
  <c r="D305"/>
  <c r="I297"/>
  <c r="H297"/>
  <c r="G297"/>
  <c r="F297"/>
  <c r="E297"/>
  <c r="D296"/>
  <c r="D286" s="1"/>
  <c r="D295"/>
  <c r="D294"/>
  <c r="I293"/>
  <c r="H293"/>
  <c r="G293"/>
  <c r="F293"/>
  <c r="E293"/>
  <c r="D291"/>
  <c r="D290"/>
  <c r="D284" s="1"/>
  <c r="D289"/>
  <c r="D283" s="1"/>
  <c r="D288"/>
  <c r="D282" s="1"/>
  <c r="I286"/>
  <c r="H286"/>
  <c r="G286"/>
  <c r="F286"/>
  <c r="E286"/>
  <c r="I285"/>
  <c r="H285"/>
  <c r="G285"/>
  <c r="F285"/>
  <c r="E285"/>
  <c r="I284"/>
  <c r="H284"/>
  <c r="G284"/>
  <c r="F284"/>
  <c r="E284"/>
  <c r="I283"/>
  <c r="H283"/>
  <c r="G283"/>
  <c r="F283"/>
  <c r="E283"/>
  <c r="I282"/>
  <c r="H282"/>
  <c r="G282"/>
  <c r="F282"/>
  <c r="E282"/>
  <c r="I280"/>
  <c r="H280"/>
  <c r="G280"/>
  <c r="F280"/>
  <c r="E280"/>
  <c r="D279"/>
  <c r="D278"/>
  <c r="D277"/>
  <c r="I276"/>
  <c r="H276"/>
  <c r="G276"/>
  <c r="F276"/>
  <c r="E276"/>
  <c r="D275"/>
  <c r="D274"/>
  <c r="D273"/>
  <c r="D272"/>
  <c r="D271"/>
  <c r="I270"/>
  <c r="H270"/>
  <c r="G270"/>
  <c r="F270"/>
  <c r="E270"/>
  <c r="D269"/>
  <c r="D268"/>
  <c r="I267"/>
  <c r="H267"/>
  <c r="G267"/>
  <c r="F267"/>
  <c r="E267"/>
  <c r="D266"/>
  <c r="D265"/>
  <c r="D264"/>
  <c r="D263"/>
  <c r="D262"/>
  <c r="I260"/>
  <c r="H260"/>
  <c r="G260"/>
  <c r="F260"/>
  <c r="E260"/>
  <c r="I259"/>
  <c r="H259"/>
  <c r="G259"/>
  <c r="F259"/>
  <c r="E259"/>
  <c r="I258"/>
  <c r="H258"/>
  <c r="G258"/>
  <c r="F258"/>
  <c r="E258"/>
  <c r="I257"/>
  <c r="H257"/>
  <c r="G257"/>
  <c r="F257"/>
  <c r="E257"/>
  <c r="I256"/>
  <c r="H256"/>
  <c r="G256"/>
  <c r="F256"/>
  <c r="E256"/>
  <c r="I254"/>
  <c r="H254"/>
  <c r="H248" s="1"/>
  <c r="G254"/>
  <c r="G248" s="1"/>
  <c r="F254"/>
  <c r="F248" s="1"/>
  <c r="E254"/>
  <c r="D253"/>
  <c r="D247" s="1"/>
  <c r="D252"/>
  <c r="D246" s="1"/>
  <c r="D251"/>
  <c r="D245" s="1"/>
  <c r="D250"/>
  <c r="D249"/>
  <c r="D243" s="1"/>
  <c r="I248"/>
  <c r="E248"/>
  <c r="I247"/>
  <c r="H247"/>
  <c r="G247"/>
  <c r="F247"/>
  <c r="E247"/>
  <c r="I246"/>
  <c r="H246"/>
  <c r="G246"/>
  <c r="F246"/>
  <c r="E246"/>
  <c r="I245"/>
  <c r="H245"/>
  <c r="G245"/>
  <c r="F245"/>
  <c r="E245"/>
  <c r="I244"/>
  <c r="H244"/>
  <c r="G244"/>
  <c r="F244"/>
  <c r="E244"/>
  <c r="D244"/>
  <c r="I243"/>
  <c r="H243"/>
  <c r="G243"/>
  <c r="F243"/>
  <c r="E243"/>
  <c r="I241"/>
  <c r="H241"/>
  <c r="G241"/>
  <c r="G229" s="1"/>
  <c r="F241"/>
  <c r="E241"/>
  <c r="D240"/>
  <c r="D239"/>
  <c r="D238"/>
  <c r="D237"/>
  <c r="D236"/>
  <c r="I235"/>
  <c r="H235"/>
  <c r="H229" s="1"/>
  <c r="G235"/>
  <c r="F235"/>
  <c r="E235"/>
  <c r="D234"/>
  <c r="D228" s="1"/>
  <c r="D233"/>
  <c r="D232"/>
  <c r="D231"/>
  <c r="D230"/>
  <c r="D224" s="1"/>
  <c r="I228"/>
  <c r="H228"/>
  <c r="G228"/>
  <c r="F228"/>
  <c r="E228"/>
  <c r="I227"/>
  <c r="H227"/>
  <c r="G227"/>
  <c r="F227"/>
  <c r="E227"/>
  <c r="I226"/>
  <c r="H226"/>
  <c r="G226"/>
  <c r="F226"/>
  <c r="E226"/>
  <c r="I225"/>
  <c r="H225"/>
  <c r="G225"/>
  <c r="F225"/>
  <c r="E225"/>
  <c r="I224"/>
  <c r="H224"/>
  <c r="G224"/>
  <c r="F224"/>
  <c r="E224"/>
  <c r="I222"/>
  <c r="H222"/>
  <c r="G222"/>
  <c r="F222"/>
  <c r="E222"/>
  <c r="D221"/>
  <c r="D220"/>
  <c r="D219"/>
  <c r="D218"/>
  <c r="D217"/>
  <c r="I216"/>
  <c r="H216"/>
  <c r="G216"/>
  <c r="F216"/>
  <c r="E216"/>
  <c r="D215"/>
  <c r="D214"/>
  <c r="D213"/>
  <c r="D212"/>
  <c r="D211"/>
  <c r="I210"/>
  <c r="H210"/>
  <c r="G210"/>
  <c r="F210"/>
  <c r="E210"/>
  <c r="D209"/>
  <c r="D208"/>
  <c r="D207"/>
  <c r="D206"/>
  <c r="D205"/>
  <c r="I204"/>
  <c r="H204"/>
  <c r="G204"/>
  <c r="F204"/>
  <c r="E204"/>
  <c r="D203"/>
  <c r="D202"/>
  <c r="D201"/>
  <c r="D200"/>
  <c r="D199"/>
  <c r="I198"/>
  <c r="H198"/>
  <c r="G198"/>
  <c r="F198"/>
  <c r="E198"/>
  <c r="D197"/>
  <c r="D196"/>
  <c r="I195"/>
  <c r="H195"/>
  <c r="G195"/>
  <c r="F195"/>
  <c r="E195"/>
  <c r="D194"/>
  <c r="D193"/>
  <c r="D192"/>
  <c r="D191"/>
  <c r="D190"/>
  <c r="I189"/>
  <c r="H189"/>
  <c r="G189"/>
  <c r="F189"/>
  <c r="E189"/>
  <c r="D188"/>
  <c r="D187"/>
  <c r="D186"/>
  <c r="D185"/>
  <c r="D184"/>
  <c r="I183"/>
  <c r="H183"/>
  <c r="G183"/>
  <c r="F183"/>
  <c r="E183"/>
  <c r="D182"/>
  <c r="D181"/>
  <c r="D180"/>
  <c r="D179"/>
  <c r="D178"/>
  <c r="I177"/>
  <c r="H177"/>
  <c r="G177"/>
  <c r="F177"/>
  <c r="E177"/>
  <c r="D176"/>
  <c r="D175"/>
  <c r="D174"/>
  <c r="D173"/>
  <c r="D172"/>
  <c r="I171"/>
  <c r="H171"/>
  <c r="G171"/>
  <c r="F171"/>
  <c r="E171"/>
  <c r="D170"/>
  <c r="D169"/>
  <c r="D168"/>
  <c r="D167"/>
  <c r="D166"/>
  <c r="I165"/>
  <c r="H165"/>
  <c r="G165"/>
  <c r="F165"/>
  <c r="E165"/>
  <c r="D164"/>
  <c r="D163"/>
  <c r="D162"/>
  <c r="D161"/>
  <c r="D160"/>
  <c r="I159"/>
  <c r="H159"/>
  <c r="G159"/>
  <c r="F159"/>
  <c r="E159"/>
  <c r="D158"/>
  <c r="D152" s="1"/>
  <c r="D157"/>
  <c r="D156"/>
  <c r="D155"/>
  <c r="D154"/>
  <c r="I149"/>
  <c r="H149"/>
  <c r="G149"/>
  <c r="F149"/>
  <c r="E149"/>
  <c r="I148"/>
  <c r="I153" s="1"/>
  <c r="H148"/>
  <c r="H153" s="1"/>
  <c r="G148"/>
  <c r="G153" s="1"/>
  <c r="F148"/>
  <c r="E148"/>
  <c r="E153" s="1"/>
  <c r="I139"/>
  <c r="H139"/>
  <c r="G139"/>
  <c r="F139"/>
  <c r="E139"/>
  <c r="D138"/>
  <c r="D134" s="1"/>
  <c r="D137"/>
  <c r="D136"/>
  <c r="I134"/>
  <c r="H134"/>
  <c r="G134"/>
  <c r="F134"/>
  <c r="E134"/>
  <c r="I133"/>
  <c r="I135" s="1"/>
  <c r="H133"/>
  <c r="G133"/>
  <c r="F133"/>
  <c r="E133"/>
  <c r="D133"/>
  <c r="H132"/>
  <c r="G132"/>
  <c r="F132"/>
  <c r="E132"/>
  <c r="D132"/>
  <c r="I131"/>
  <c r="H131"/>
  <c r="G131"/>
  <c r="F131"/>
  <c r="E131"/>
  <c r="D130"/>
  <c r="D126" s="1"/>
  <c r="D129"/>
  <c r="D128"/>
  <c r="I126"/>
  <c r="H126"/>
  <c r="G126"/>
  <c r="F126"/>
  <c r="E126"/>
  <c r="I125"/>
  <c r="I127" s="1"/>
  <c r="H125"/>
  <c r="G125"/>
  <c r="F125"/>
  <c r="E125"/>
  <c r="D125"/>
  <c r="H124"/>
  <c r="G124"/>
  <c r="F124"/>
  <c r="F127" s="1"/>
  <c r="E124"/>
  <c r="D124"/>
  <c r="I123"/>
  <c r="H123"/>
  <c r="G123"/>
  <c r="F123"/>
  <c r="E123"/>
  <c r="D122"/>
  <c r="D118" s="1"/>
  <c r="D121"/>
  <c r="D120"/>
  <c r="I118"/>
  <c r="H118"/>
  <c r="G118"/>
  <c r="F118"/>
  <c r="E118"/>
  <c r="I117"/>
  <c r="I119" s="1"/>
  <c r="H117"/>
  <c r="G117"/>
  <c r="F117"/>
  <c r="E117"/>
  <c r="D117"/>
  <c r="H116"/>
  <c r="G116"/>
  <c r="F116"/>
  <c r="E116"/>
  <c r="D116"/>
  <c r="I115"/>
  <c r="H115"/>
  <c r="G115"/>
  <c r="F115"/>
  <c r="E115"/>
  <c r="D114"/>
  <c r="D113"/>
  <c r="D112"/>
  <c r="I111"/>
  <c r="H111"/>
  <c r="G111"/>
  <c r="F111"/>
  <c r="E111"/>
  <c r="D110"/>
  <c r="D106" s="1"/>
  <c r="D109"/>
  <c r="D108"/>
  <c r="I106"/>
  <c r="H106"/>
  <c r="H102" s="1"/>
  <c r="G106"/>
  <c r="F106"/>
  <c r="E106"/>
  <c r="I105"/>
  <c r="I107" s="1"/>
  <c r="H105"/>
  <c r="G105"/>
  <c r="F105"/>
  <c r="E105"/>
  <c r="E107" s="1"/>
  <c r="I104"/>
  <c r="H104"/>
  <c r="G104"/>
  <c r="G107" s="1"/>
  <c r="F104"/>
  <c r="F100" s="1"/>
  <c r="E104"/>
  <c r="D104"/>
  <c r="F101"/>
  <c r="I100"/>
  <c r="I99"/>
  <c r="H99"/>
  <c r="G99"/>
  <c r="F99"/>
  <c r="E99"/>
  <c r="D98"/>
  <c r="D97"/>
  <c r="D93" s="1"/>
  <c r="D89" s="1"/>
  <c r="D96"/>
  <c r="D92" s="1"/>
  <c r="I94"/>
  <c r="I90" s="1"/>
  <c r="H94"/>
  <c r="H90" s="1"/>
  <c r="G94"/>
  <c r="F94"/>
  <c r="F90" s="1"/>
  <c r="E94"/>
  <c r="D94"/>
  <c r="D90" s="1"/>
  <c r="I93"/>
  <c r="I89" s="1"/>
  <c r="H93"/>
  <c r="H89" s="1"/>
  <c r="G93"/>
  <c r="F93"/>
  <c r="E93"/>
  <c r="E89" s="1"/>
  <c r="I92"/>
  <c r="I88" s="1"/>
  <c r="H92"/>
  <c r="G92"/>
  <c r="F92"/>
  <c r="E92"/>
  <c r="E88" s="1"/>
  <c r="G90"/>
  <c r="E90"/>
  <c r="G89"/>
  <c r="G88"/>
  <c r="G91" s="1"/>
  <c r="F88"/>
  <c r="I87"/>
  <c r="H87"/>
  <c r="G87"/>
  <c r="F87"/>
  <c r="E87"/>
  <c r="D86"/>
  <c r="D83" s="1"/>
  <c r="D85"/>
  <c r="I83"/>
  <c r="I84" s="1"/>
  <c r="H83"/>
  <c r="G83"/>
  <c r="F83"/>
  <c r="E83"/>
  <c r="H82"/>
  <c r="G82"/>
  <c r="G84" s="1"/>
  <c r="F82"/>
  <c r="E82"/>
  <c r="E84" s="1"/>
  <c r="I81"/>
  <c r="H81"/>
  <c r="G81"/>
  <c r="F81"/>
  <c r="E81"/>
  <c r="D80"/>
  <c r="D77" s="1"/>
  <c r="D79"/>
  <c r="D76" s="1"/>
  <c r="I77"/>
  <c r="I78" s="1"/>
  <c r="H77"/>
  <c r="G77"/>
  <c r="F77"/>
  <c r="E77"/>
  <c r="H76"/>
  <c r="H78" s="1"/>
  <c r="G76"/>
  <c r="G78" s="1"/>
  <c r="F76"/>
  <c r="E76"/>
  <c r="E78" s="1"/>
  <c r="I75"/>
  <c r="H75"/>
  <c r="G75"/>
  <c r="F75"/>
  <c r="E75"/>
  <c r="D74"/>
  <c r="D75" s="1"/>
  <c r="D73"/>
  <c r="I72"/>
  <c r="H72"/>
  <c r="G72"/>
  <c r="F72"/>
  <c r="E72"/>
  <c r="D71"/>
  <c r="D70"/>
  <c r="I69"/>
  <c r="H69"/>
  <c r="G69"/>
  <c r="F69"/>
  <c r="E69"/>
  <c r="D68"/>
  <c r="D67"/>
  <c r="I66"/>
  <c r="H66"/>
  <c r="G66"/>
  <c r="F66"/>
  <c r="E66"/>
  <c r="D65"/>
  <c r="D64"/>
  <c r="I62"/>
  <c r="H62"/>
  <c r="G62"/>
  <c r="F62"/>
  <c r="E62"/>
  <c r="I61"/>
  <c r="H61"/>
  <c r="H63" s="1"/>
  <c r="G61"/>
  <c r="F61"/>
  <c r="E61"/>
  <c r="I60"/>
  <c r="H60"/>
  <c r="H57" s="1"/>
  <c r="G60"/>
  <c r="G57" s="1"/>
  <c r="F60"/>
  <c r="F57" s="1"/>
  <c r="E60"/>
  <c r="D59"/>
  <c r="D56" s="1"/>
  <c r="D58"/>
  <c r="I57"/>
  <c r="E57"/>
  <c r="I56"/>
  <c r="H56"/>
  <c r="G56"/>
  <c r="F56"/>
  <c r="E56"/>
  <c r="H55"/>
  <c r="G55"/>
  <c r="F55"/>
  <c r="E55"/>
  <c r="I54"/>
  <c r="H54"/>
  <c r="H51" s="1"/>
  <c r="G54"/>
  <c r="G51" s="1"/>
  <c r="F54"/>
  <c r="F51" s="1"/>
  <c r="E54"/>
  <c r="D53"/>
  <c r="D50" s="1"/>
  <c r="D52"/>
  <c r="I51"/>
  <c r="E51"/>
  <c r="I50"/>
  <c r="H50"/>
  <c r="G50"/>
  <c r="F50"/>
  <c r="E50"/>
  <c r="I49"/>
  <c r="H49"/>
  <c r="G49"/>
  <c r="F49"/>
  <c r="E49"/>
  <c r="I48"/>
  <c r="H48"/>
  <c r="G48"/>
  <c r="F48"/>
  <c r="E48"/>
  <c r="D47"/>
  <c r="D44" s="1"/>
  <c r="D46"/>
  <c r="I44"/>
  <c r="H44"/>
  <c r="G44"/>
  <c r="F44"/>
  <c r="E44"/>
  <c r="I43"/>
  <c r="H43"/>
  <c r="G43"/>
  <c r="F43"/>
  <c r="E43"/>
  <c r="D43"/>
  <c r="I39"/>
  <c r="H39"/>
  <c r="G39"/>
  <c r="F39"/>
  <c r="E39"/>
  <c r="D38"/>
  <c r="D37"/>
  <c r="D36"/>
  <c r="D35"/>
  <c r="D34"/>
  <c r="D23" s="1"/>
  <c r="D17" s="1"/>
  <c r="I33"/>
  <c r="H33"/>
  <c r="G33"/>
  <c r="F33"/>
  <c r="E33"/>
  <c r="D32"/>
  <c r="D31"/>
  <c r="D30"/>
  <c r="I27"/>
  <c r="I21" s="1"/>
  <c r="H27"/>
  <c r="H21" s="1"/>
  <c r="G27"/>
  <c r="G21" s="1"/>
  <c r="F27"/>
  <c r="E27"/>
  <c r="E21" s="1"/>
  <c r="D27"/>
  <c r="D21" s="1"/>
  <c r="I26"/>
  <c r="H26"/>
  <c r="G26"/>
  <c r="G20" s="1"/>
  <c r="F26"/>
  <c r="F20" s="1"/>
  <c r="E26"/>
  <c r="E20" s="1"/>
  <c r="I25"/>
  <c r="H25"/>
  <c r="H19" s="1"/>
  <c r="G25"/>
  <c r="F25"/>
  <c r="E25"/>
  <c r="I24"/>
  <c r="I18" s="1"/>
  <c r="H24"/>
  <c r="G24"/>
  <c r="G18" s="1"/>
  <c r="F24"/>
  <c r="E24"/>
  <c r="E18" s="1"/>
  <c r="I23"/>
  <c r="H23"/>
  <c r="G23"/>
  <c r="G17" s="1"/>
  <c r="F23"/>
  <c r="F17" s="1"/>
  <c r="E23"/>
  <c r="F21"/>
  <c r="I20"/>
  <c r="H20"/>
  <c r="I19"/>
  <c r="G19"/>
  <c r="F19"/>
  <c r="E19"/>
  <c r="H18"/>
  <c r="F18"/>
  <c r="I17"/>
  <c r="H17"/>
  <c r="E17"/>
  <c r="E331" l="1"/>
  <c r="I331"/>
  <c r="D326"/>
  <c r="F356"/>
  <c r="H356"/>
  <c r="F95"/>
  <c r="D150"/>
  <c r="D227"/>
  <c r="E229"/>
  <c r="I229"/>
  <c r="D258"/>
  <c r="G287"/>
  <c r="D324"/>
  <c r="E356"/>
  <c r="I356"/>
  <c r="H45"/>
  <c r="D61"/>
  <c r="D72"/>
  <c r="H95"/>
  <c r="F141"/>
  <c r="F153"/>
  <c r="D151"/>
  <c r="F229"/>
  <c r="F261"/>
  <c r="G144"/>
  <c r="D260"/>
  <c r="I22"/>
  <c r="G22"/>
  <c r="D33"/>
  <c r="D69"/>
  <c r="D95"/>
  <c r="D285"/>
  <c r="D287" s="1"/>
  <c r="D301"/>
  <c r="D62"/>
  <c r="D63" s="1"/>
  <c r="F143"/>
  <c r="I145"/>
  <c r="I14" s="1"/>
  <c r="D165"/>
  <c r="D222"/>
  <c r="D334"/>
  <c r="E22"/>
  <c r="D356"/>
  <c r="G45"/>
  <c r="I41"/>
  <c r="E28"/>
  <c r="D26"/>
  <c r="D20" s="1"/>
  <c r="D45"/>
  <c r="D48"/>
  <c r="E63"/>
  <c r="I63"/>
  <c r="F84"/>
  <c r="D105"/>
  <c r="G102"/>
  <c r="E127"/>
  <c r="D127"/>
  <c r="H127"/>
  <c r="E135"/>
  <c r="H135"/>
  <c r="H144"/>
  <c r="D241"/>
  <c r="G141"/>
  <c r="E142"/>
  <c r="I142"/>
  <c r="D259"/>
  <c r="D280"/>
  <c r="E143"/>
  <c r="G331"/>
  <c r="F12"/>
  <c r="E91"/>
  <c r="D310"/>
  <c r="D300"/>
  <c r="D39"/>
  <c r="F41"/>
  <c r="F11" s="1"/>
  <c r="D41"/>
  <c r="D66"/>
  <c r="D111"/>
  <c r="D195"/>
  <c r="D210"/>
  <c r="F142"/>
  <c r="D297"/>
  <c r="H327"/>
  <c r="H331" s="1"/>
  <c r="D349"/>
  <c r="G356"/>
  <c r="F22"/>
  <c r="H22"/>
  <c r="D25"/>
  <c r="D19" s="1"/>
  <c r="G40"/>
  <c r="G42" s="1"/>
  <c r="E40"/>
  <c r="I40"/>
  <c r="I42" s="1"/>
  <c r="G41"/>
  <c r="E41"/>
  <c r="D99"/>
  <c r="I101"/>
  <c r="I103" s="1"/>
  <c r="E102"/>
  <c r="I102"/>
  <c r="D183"/>
  <c r="D204"/>
  <c r="D225"/>
  <c r="I144"/>
  <c r="H141"/>
  <c r="H261"/>
  <c r="D302"/>
  <c r="F331"/>
  <c r="D328"/>
  <c r="D362"/>
  <c r="D119"/>
  <c r="D135"/>
  <c r="G261"/>
  <c r="D267"/>
  <c r="D293"/>
  <c r="F28"/>
  <c r="D24"/>
  <c r="H28"/>
  <c r="I28"/>
  <c r="F45"/>
  <c r="G63"/>
  <c r="H84"/>
  <c r="I91"/>
  <c r="G95"/>
  <c r="E95"/>
  <c r="I95"/>
  <c r="G100"/>
  <c r="F107"/>
  <c r="H107"/>
  <c r="D115"/>
  <c r="D100"/>
  <c r="H100"/>
  <c r="G119"/>
  <c r="F102"/>
  <c r="F103" s="1"/>
  <c r="G127"/>
  <c r="D131"/>
  <c r="G135"/>
  <c r="I141"/>
  <c r="I143"/>
  <c r="I12" s="1"/>
  <c r="D198"/>
  <c r="G142"/>
  <c r="G143"/>
  <c r="E261"/>
  <c r="I261"/>
  <c r="H145"/>
  <c r="H14" s="1"/>
  <c r="D270"/>
  <c r="D276"/>
  <c r="F287"/>
  <c r="D299"/>
  <c r="D303"/>
  <c r="D320"/>
  <c r="D330"/>
  <c r="H287"/>
  <c r="D226"/>
  <c r="H143"/>
  <c r="D340"/>
  <c r="D327"/>
  <c r="D55"/>
  <c r="D57" s="1"/>
  <c r="D60"/>
  <c r="H88"/>
  <c r="F89"/>
  <c r="D256"/>
  <c r="E287"/>
  <c r="I11"/>
  <c r="E45"/>
  <c r="H41"/>
  <c r="F63"/>
  <c r="F78"/>
  <c r="F40"/>
  <c r="D82"/>
  <c r="D84" s="1"/>
  <c r="D87"/>
  <c r="E101"/>
  <c r="D102"/>
  <c r="E100"/>
  <c r="E119"/>
  <c r="D101"/>
  <c r="H101"/>
  <c r="H119"/>
  <c r="D88"/>
  <c r="D91" s="1"/>
  <c r="D148"/>
  <c r="D177"/>
  <c r="I287"/>
  <c r="D316"/>
  <c r="G28"/>
  <c r="G11"/>
  <c r="I45"/>
  <c r="D54"/>
  <c r="D51" s="1"/>
  <c r="D78"/>
  <c r="D107"/>
  <c r="F119"/>
  <c r="D123"/>
  <c r="F135"/>
  <c r="D139"/>
  <c r="E141"/>
  <c r="D149"/>
  <c r="D159"/>
  <c r="D143"/>
  <c r="D171"/>
  <c r="D189"/>
  <c r="D216"/>
  <c r="F144"/>
  <c r="D235"/>
  <c r="D229" s="1"/>
  <c r="D254"/>
  <c r="D248" s="1"/>
  <c r="D257"/>
  <c r="H40"/>
  <c r="D49"/>
  <c r="D81"/>
  <c r="G101"/>
  <c r="G13" s="1"/>
  <c r="H340"/>
  <c r="E42" l="1"/>
  <c r="D153"/>
  <c r="E11"/>
  <c r="H13"/>
  <c r="G12"/>
  <c r="I146"/>
  <c r="D40"/>
  <c r="I10"/>
  <c r="I15" s="1"/>
  <c r="D331"/>
  <c r="D304"/>
  <c r="D28"/>
  <c r="D18"/>
  <c r="D22" s="1"/>
  <c r="D261"/>
  <c r="I13"/>
  <c r="G10"/>
  <c r="H142"/>
  <c r="H11" s="1"/>
  <c r="D42"/>
  <c r="F42"/>
  <c r="F10"/>
  <c r="H42"/>
  <c r="H10"/>
  <c r="D141"/>
  <c r="D10" s="1"/>
  <c r="H103"/>
  <c r="D12"/>
  <c r="F13"/>
  <c r="F91"/>
  <c r="G145"/>
  <c r="E10"/>
  <c r="D103"/>
  <c r="D142"/>
  <c r="E12"/>
  <c r="E103"/>
  <c r="H91"/>
  <c r="H12"/>
  <c r="F145"/>
  <c r="F14" s="1"/>
  <c r="G103"/>
  <c r="H146" l="1"/>
  <c r="D11"/>
  <c r="F15"/>
  <c r="G14"/>
  <c r="G15" s="1"/>
  <c r="G146"/>
  <c r="H15"/>
  <c r="F146"/>
  <c r="D145"/>
  <c r="D14" s="1"/>
  <c r="E145"/>
  <c r="E14" s="1"/>
  <c r="E144"/>
  <c r="E146" l="1"/>
  <c r="E13"/>
  <c r="E15" s="1"/>
  <c r="D144"/>
  <c r="D13" l="1"/>
  <c r="D15" s="1"/>
  <c r="D146"/>
</calcChain>
</file>

<file path=xl/sharedStrings.xml><?xml version="1.0" encoding="utf-8"?>
<sst xmlns="http://schemas.openxmlformats.org/spreadsheetml/2006/main" count="172" uniqueCount="86">
  <si>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</si>
  <si>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</si>
  <si>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</si>
  <si>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</si>
  <si>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</si>
  <si>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</si>
  <si>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</si>
  <si>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</si>
  <si>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</si>
  <si>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</si>
  <si>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</si>
  <si>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</si>
  <si>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</si>
  <si>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</si>
  <si>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</si>
  <si>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</si>
  <si>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</si>
  <si>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Ответственный исполнитель муниципальной программы:Первый заместитель главы администрации МО "Кингисеппский муниципальный район" по управлению имуществом, земельным отношениям и градостроительству; заместитель главы администрации МО "Кингисеппский муниципальный район" по жилищно-коммунальному хозяйству, транспорту и экологии;участники(соисполнители) муниципальноой программы: комитет жилищно-коммунального хозяйства, транспорта и экологии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</si>
  <si>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ИТОГО</t>
  </si>
  <si>
    <t>Проектная часть</t>
  </si>
  <si>
    <t>Региональные проекты(Федеральные проекты, входящие в состав национальных проектов до 31.12.2023г.)</t>
  </si>
  <si>
    <t>Региональный проект "Формирование комфортной городской среды"(Федеральный проект "Формирование комфортной городской среды"до 31.12.2023г.)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</si>
  <si>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</si>
  <si>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Реализация программ формирования современной городской среды</t>
  </si>
  <si>
    <t>Мероприятия, направленные на достижение целей проектов  до 31.12.2023г.</t>
  </si>
  <si>
    <t>Мероприятия, направленные на достижение цели федерального проекта "Чистая вода" до 31.12.2023г.</t>
  </si>
  <si>
    <t>Реализация мероприятий по строительству и реконструкции объектов водоснабжения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</si>
  <si>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</si>
  <si>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 и строительство объектов инженерной и транспортной инфраструктуры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</si>
  <si>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31.12.2023г.</t>
  </si>
  <si>
    <t>Создание мест (площадок) накопления твердых коммунальных отходов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</si>
  <si>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31.12.2023г.</t>
  </si>
  <si>
    <t>Проектирование  и строительство газопроводов</t>
  </si>
  <si>
    <t>Проектирование  и строительство мест захоронения</t>
  </si>
  <si>
    <t>Капитальное строительство объектов газификации ( в том числе проектно-изыскательские работы)</t>
  </si>
  <si>
    <t>Мероприятия, направленные на достижение цели федерального проекта "Жилье" до 31.12.2023г.</t>
  </si>
  <si>
    <t>Приобретение жилых помещений для малоимущих граждан</t>
  </si>
  <si>
    <t>Мероприятия, направленные на достижение цели федерального проекта "Формирование комфортной городской среды" до 31.12.2023г.</t>
  </si>
  <si>
    <t>Реализация мероприятий по благоустройству дворовых территорий муниципальных образований Ленинградской области</t>
  </si>
  <si>
    <t>Муниципальные проекты с 01.01.2024г.</t>
  </si>
  <si>
    <t>Муниципальный проект "Водоотведение и очистка сточных вод на территории Кингисеппского городского поселения"</t>
  </si>
  <si>
    <t>Отраслевые проекты с 01.01.2024г.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</si>
  <si>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</si>
  <si>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</si>
  <si>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</si>
  <si>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</si>
  <si>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</si>
  <si>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</si>
  <si>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</si>
  <si>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«Организация и благоустройство территории Кингисеппского городского поселения»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</si>
  <si>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</si>
  <si>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</si>
  <si>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</si>
  <si>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</si>
  <si>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</si>
  <si>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 xml:space="preserve">Выполнение мероприятий по реализации областного закона от 15.01.2018 года №3-оз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</t>
  </si>
  <si>
    <t>Дополнительные расходы на мероприятия по благоустройству территорий поселения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</si>
  <si>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31.12.2023г.</t>
    </r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</si>
  <si>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</si>
  <si>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</si>
  <si>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</si>
  <si>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</si>
  <si>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Комплекс процессных мероприятий «Организация и содержание мест захоронения"</t>
  </si>
  <si>
    <t>Организация и содержание мест захоронения</t>
  </si>
  <si>
    <t>Благоустройство территории</t>
  </si>
  <si>
    <t>Комплекс процессных мероприятий «Организация газоснабжения на территории Кингисеппского городского поселения"</t>
  </si>
  <si>
    <t>Обеспечение функционирования сети газоснабжения на территории Кингисеппского городского поселения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</si>
  <si>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поселения"</t>
  </si>
  <si>
    <t>Ремонт и содержание муниципального жилищного фонда</t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</si>
  <si>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31.12.2023г.</t>
    </r>
  </si>
  <si>
    <t>Прочие мероприятия в области жилищного хозяйства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</si>
  <si>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поселения"</t>
  </si>
  <si>
    <t>Комплекс процессных мероприятий «Организация водоснабжения и водоотведения на территории Кингисеппского городского поселения"</t>
  </si>
  <si>
    <t>Ремонт и содержание сетей ливневой канализации</t>
  </si>
  <si>
    <t>Прочие мероприятия в области водоснабжения и водоотведения</t>
  </si>
  <si>
    <t>Комплекс процессных мероприятий «Участие в организации деятельности по накоплению и транспортированию твердых коммунальных отходов"</t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</si>
  <si>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31.12.2023г.</t>
    </r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</si>
  <si>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</si>
  <si>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</si>
  <si>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Комплекс процессных мероприятий «Обеспечение условий реализации программы"</t>
  </si>
  <si>
    <t>Обеспечение деятельности (услуги, работы) муниципальных учреждений</t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</si>
  <si>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31.12.2023г.</t>
    </r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</si>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</sst>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7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top" wrapText="1"/>
    </xf>
    <xf numFmtId="165" fontId="6" fillId="2" borderId="2" xfId="6" applyNumberFormat="1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vertical="center"/>
    </xf>
    <xf numFmtId="0" fontId="6" fillId="2" borderId="1" xfId="4" applyFont="1" applyFill="1" applyBorder="1" applyAlignment="1">
      <alignment vertical="center"/>
    </xf>
    <xf numFmtId="0" fontId="6" fillId="2" borderId="1" xfId="4" applyFont="1" applyFill="1" applyBorder="1" applyAlignment="1">
      <alignment horizontal="center" vertical="center"/>
    </xf>
    <xf numFmtId="166" fontId="6" fillId="2" borderId="1" xfId="6" applyNumberFormat="1" applyFont="1" applyFill="1" applyBorder="1" applyAlignment="1">
      <alignment horizontal="center" vertical="center" wrapText="1"/>
    </xf>
    <xf numFmtId="166" fontId="6" fillId="2" borderId="5" xfId="6" applyNumberFormat="1" applyFont="1" applyFill="1" applyBorder="1" applyAlignment="1">
      <alignment horizontal="center" vertical="center" wrapText="1"/>
    </xf>
    <xf numFmtId="4" fontId="7" fillId="0" borderId="0" xfId="4" applyNumberFormat="1" applyFont="1" applyFill="1"/>
    <xf numFmtId="165" fontId="2" fillId="2" borderId="2" xfId="6" applyNumberFormat="1" applyFont="1" applyFill="1" applyBorder="1" applyAlignment="1">
      <alignment horizontal="center" vertical="center" wrapText="1"/>
    </xf>
    <xf numFmtId="167" fontId="6" fillId="2" borderId="2" xfId="6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166" fontId="7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6" fontId="2" fillId="2" borderId="5" xfId="6" applyNumberFormat="1" applyFont="1" applyFill="1" applyBorder="1" applyAlignment="1">
      <alignment horizontal="center" vertical="center" wrapText="1"/>
    </xf>
    <xf numFmtId="167" fontId="2" fillId="2" borderId="2" xfId="6" applyNumberFormat="1" applyFont="1" applyFill="1" applyBorder="1" applyAlignment="1">
      <alignment horizontal="center" vertical="center" wrapText="1"/>
    </xf>
    <xf numFmtId="0" fontId="5" fillId="0" borderId="0" xfId="4" applyFont="1" applyFill="1" applyAlignment="1">
      <alignment wrapText="1"/>
    </xf>
    <xf numFmtId="0" fontId="2" fillId="2" borderId="1" xfId="4" applyFont="1" applyFill="1" applyBorder="1" applyAlignment="1">
      <alignment vertical="center" wrapText="1"/>
    </xf>
    <xf numFmtId="165" fontId="2" fillId="0" borderId="2" xfId="6" applyNumberFormat="1" applyFont="1" applyFill="1" applyBorder="1" applyAlignment="1">
      <alignment horizontal="center" vertical="center" wrapText="1"/>
    </xf>
    <xf numFmtId="167" fontId="7" fillId="0" borderId="0" xfId="4" applyNumberFormat="1" applyFont="1" applyFill="1"/>
    <xf numFmtId="0" fontId="6" fillId="0" borderId="2" xfId="4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165" fontId="5" fillId="0" borderId="0" xfId="4" applyNumberFormat="1" applyFont="1" applyFill="1"/>
    <xf numFmtId="0" fontId="11" fillId="2" borderId="2" xfId="4" applyFont="1" applyFill="1" applyBorder="1" applyAlignment="1">
      <alignment horizontal="center" vertical="center" wrapText="1"/>
    </xf>
    <xf numFmtId="165" fontId="11" fillId="2" borderId="2" xfId="6" applyNumberFormat="1" applyFont="1" applyFill="1" applyBorder="1" applyAlignment="1">
      <alignment horizontal="center" vertical="center" wrapText="1"/>
    </xf>
    <xf numFmtId="167" fontId="5" fillId="0" borderId="0" xfId="4" applyNumberFormat="1" applyFont="1" applyFill="1"/>
    <xf numFmtId="0" fontId="6" fillId="0" borderId="4" xfId="4" applyFont="1" applyFill="1" applyBorder="1" applyAlignment="1">
      <alignment horizontal="left" vertical="center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0" fontId="12" fillId="0" borderId="0" xfId="4" applyFont="1" applyFill="1"/>
    <xf numFmtId="0" fontId="2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left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0" fontId="2" fillId="2" borderId="6" xfId="4" applyFont="1" applyFill="1" applyBorder="1" applyAlignment="1">
      <alignment horizontal="left" vertical="center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6" fillId="2" borderId="6" xfId="4" applyFont="1" applyFill="1" applyBorder="1" applyAlignment="1">
      <alignment horizontal="center" vertical="top" wrapText="1"/>
    </xf>
    <xf numFmtId="0" fontId="6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/>
    </xf>
    <xf numFmtId="0" fontId="6" fillId="2" borderId="7" xfId="4" applyFont="1" applyFill="1" applyBorder="1" applyAlignment="1">
      <alignment horizontal="center" vertical="top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left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/>
    </xf>
    <xf numFmtId="0" fontId="6" fillId="2" borderId="1" xfId="4" applyFont="1" applyFill="1" applyBorder="1" applyAlignment="1">
      <alignment horizontal="left" vertical="center"/>
    </xf>
    <xf numFmtId="0" fontId="6" fillId="2" borderId="5" xfId="4" applyFont="1" applyFill="1" applyBorder="1" applyAlignment="1">
      <alignment horizontal="left" vertical="center"/>
    </xf>
    <xf numFmtId="0" fontId="6" fillId="2" borderId="3" xfId="4" applyFont="1" applyFill="1" applyBorder="1" applyAlignment="1">
      <alignment horizontal="left" vertical="center" wrapText="1"/>
    </xf>
    <xf numFmtId="0" fontId="6" fillId="2" borderId="7" xfId="4" applyFont="1" applyFill="1" applyBorder="1" applyAlignment="1">
      <alignment horizontal="left" vertical="center" wrapText="1"/>
    </xf>
    <xf numFmtId="0" fontId="6" fillId="2" borderId="6" xfId="4" applyFont="1" applyFill="1" applyBorder="1" applyAlignment="1">
      <alignment horizontal="left" vertical="center" wrapText="1"/>
    </xf>
    <xf numFmtId="0" fontId="6" fillId="2" borderId="7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5" xfId="4" applyFont="1" applyFill="1" applyBorder="1" applyAlignment="1">
      <alignment horizontal="left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U362"/>
  <sheetViews>
    <sheetView tabSelected="1" view="pageBreakPreview" zoomScale="90" zoomScaleNormal="90" zoomScaleSheetLayoutView="90" workbookViewId="0"/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37.85546875" style="5" customWidth="1"/>
    <col min="11" max="255" width="9.140625" style="5"/>
    <col min="256" max="256" width="38.5703125" style="5" customWidth="1"/>
    <col min="257" max="257" width="40.140625" style="5" customWidth="1"/>
    <col min="258" max="264" width="14.7109375" style="5" customWidth="1"/>
    <col min="265" max="265" width="17.140625" style="5" customWidth="1"/>
    <col min="266" max="511" width="9.140625" style="5"/>
    <col min="512" max="512" width="38.5703125" style="5" customWidth="1"/>
    <col min="513" max="513" width="40.140625" style="5" customWidth="1"/>
    <col min="514" max="520" width="14.7109375" style="5" customWidth="1"/>
    <col min="521" max="521" width="17.140625" style="5" customWidth="1"/>
    <col min="522" max="767" width="9.140625" style="5"/>
    <col min="768" max="768" width="38.5703125" style="5" customWidth="1"/>
    <col min="769" max="769" width="40.140625" style="5" customWidth="1"/>
    <col min="770" max="776" width="14.7109375" style="5" customWidth="1"/>
    <col min="777" max="777" width="17.140625" style="5" customWidth="1"/>
    <col min="778" max="1023" width="9.140625" style="5"/>
    <col min="1024" max="1024" width="38.5703125" style="5" customWidth="1"/>
    <col min="1025" max="1025" width="40.140625" style="5" customWidth="1"/>
    <col min="1026" max="1032" width="14.7109375" style="5" customWidth="1"/>
    <col min="1033" max="1033" width="17.140625" style="5" customWidth="1"/>
    <col min="1034" max="1279" width="9.140625" style="5"/>
    <col min="1280" max="1280" width="38.5703125" style="5" customWidth="1"/>
    <col min="1281" max="1281" width="40.140625" style="5" customWidth="1"/>
    <col min="1282" max="1288" width="14.7109375" style="5" customWidth="1"/>
    <col min="1289" max="1289" width="17.140625" style="5" customWidth="1"/>
    <col min="1290" max="1535" width="9.140625" style="5"/>
    <col min="1536" max="1536" width="38.5703125" style="5" customWidth="1"/>
    <col min="1537" max="1537" width="40.140625" style="5" customWidth="1"/>
    <col min="1538" max="1544" width="14.7109375" style="5" customWidth="1"/>
    <col min="1545" max="1545" width="17.140625" style="5" customWidth="1"/>
    <col min="1546" max="1791" width="9.140625" style="5"/>
    <col min="1792" max="1792" width="38.5703125" style="5" customWidth="1"/>
    <col min="1793" max="1793" width="40.140625" style="5" customWidth="1"/>
    <col min="1794" max="1800" width="14.7109375" style="5" customWidth="1"/>
    <col min="1801" max="1801" width="17.140625" style="5" customWidth="1"/>
    <col min="1802" max="2047" width="9.140625" style="5"/>
    <col min="2048" max="2048" width="38.5703125" style="5" customWidth="1"/>
    <col min="2049" max="2049" width="40.140625" style="5" customWidth="1"/>
    <col min="2050" max="2056" width="14.7109375" style="5" customWidth="1"/>
    <col min="2057" max="2057" width="17.140625" style="5" customWidth="1"/>
    <col min="2058" max="2303" width="9.140625" style="5"/>
    <col min="2304" max="2304" width="38.5703125" style="5" customWidth="1"/>
    <col min="2305" max="2305" width="40.140625" style="5" customWidth="1"/>
    <col min="2306" max="2312" width="14.7109375" style="5" customWidth="1"/>
    <col min="2313" max="2313" width="17.140625" style="5" customWidth="1"/>
    <col min="2314" max="2559" width="9.140625" style="5"/>
    <col min="2560" max="2560" width="38.5703125" style="5" customWidth="1"/>
    <col min="2561" max="2561" width="40.140625" style="5" customWidth="1"/>
    <col min="2562" max="2568" width="14.7109375" style="5" customWidth="1"/>
    <col min="2569" max="2569" width="17.140625" style="5" customWidth="1"/>
    <col min="2570" max="2815" width="9.140625" style="5"/>
    <col min="2816" max="2816" width="38.5703125" style="5" customWidth="1"/>
    <col min="2817" max="2817" width="40.140625" style="5" customWidth="1"/>
    <col min="2818" max="2824" width="14.7109375" style="5" customWidth="1"/>
    <col min="2825" max="2825" width="17.140625" style="5" customWidth="1"/>
    <col min="2826" max="3071" width="9.140625" style="5"/>
    <col min="3072" max="3072" width="38.5703125" style="5" customWidth="1"/>
    <col min="3073" max="3073" width="40.140625" style="5" customWidth="1"/>
    <col min="3074" max="3080" width="14.7109375" style="5" customWidth="1"/>
    <col min="3081" max="3081" width="17.140625" style="5" customWidth="1"/>
    <col min="3082" max="3327" width="9.140625" style="5"/>
    <col min="3328" max="3328" width="38.5703125" style="5" customWidth="1"/>
    <col min="3329" max="3329" width="40.140625" style="5" customWidth="1"/>
    <col min="3330" max="3336" width="14.7109375" style="5" customWidth="1"/>
    <col min="3337" max="3337" width="17.140625" style="5" customWidth="1"/>
    <col min="3338" max="3583" width="9.140625" style="5"/>
    <col min="3584" max="3584" width="38.5703125" style="5" customWidth="1"/>
    <col min="3585" max="3585" width="40.140625" style="5" customWidth="1"/>
    <col min="3586" max="3592" width="14.7109375" style="5" customWidth="1"/>
    <col min="3593" max="3593" width="17.140625" style="5" customWidth="1"/>
    <col min="3594" max="3839" width="9.140625" style="5"/>
    <col min="3840" max="3840" width="38.5703125" style="5" customWidth="1"/>
    <col min="3841" max="3841" width="40.140625" style="5" customWidth="1"/>
    <col min="3842" max="3848" width="14.7109375" style="5" customWidth="1"/>
    <col min="3849" max="3849" width="17.140625" style="5" customWidth="1"/>
    <col min="3850" max="4095" width="9.140625" style="5"/>
    <col min="4096" max="4096" width="38.5703125" style="5" customWidth="1"/>
    <col min="4097" max="4097" width="40.140625" style="5" customWidth="1"/>
    <col min="4098" max="4104" width="14.7109375" style="5" customWidth="1"/>
    <col min="4105" max="4105" width="17.140625" style="5" customWidth="1"/>
    <col min="4106" max="4351" width="9.140625" style="5"/>
    <col min="4352" max="4352" width="38.5703125" style="5" customWidth="1"/>
    <col min="4353" max="4353" width="40.140625" style="5" customWidth="1"/>
    <col min="4354" max="4360" width="14.7109375" style="5" customWidth="1"/>
    <col min="4361" max="4361" width="17.140625" style="5" customWidth="1"/>
    <col min="4362" max="4607" width="9.140625" style="5"/>
    <col min="4608" max="4608" width="38.5703125" style="5" customWidth="1"/>
    <col min="4609" max="4609" width="40.140625" style="5" customWidth="1"/>
    <col min="4610" max="4616" width="14.7109375" style="5" customWidth="1"/>
    <col min="4617" max="4617" width="17.140625" style="5" customWidth="1"/>
    <col min="4618" max="4863" width="9.140625" style="5"/>
    <col min="4864" max="4864" width="38.5703125" style="5" customWidth="1"/>
    <col min="4865" max="4865" width="40.140625" style="5" customWidth="1"/>
    <col min="4866" max="4872" width="14.7109375" style="5" customWidth="1"/>
    <col min="4873" max="4873" width="17.140625" style="5" customWidth="1"/>
    <col min="4874" max="5119" width="9.140625" style="5"/>
    <col min="5120" max="5120" width="38.5703125" style="5" customWidth="1"/>
    <col min="5121" max="5121" width="40.140625" style="5" customWidth="1"/>
    <col min="5122" max="5128" width="14.7109375" style="5" customWidth="1"/>
    <col min="5129" max="5129" width="17.140625" style="5" customWidth="1"/>
    <col min="5130" max="5375" width="9.140625" style="5"/>
    <col min="5376" max="5376" width="38.5703125" style="5" customWidth="1"/>
    <col min="5377" max="5377" width="40.140625" style="5" customWidth="1"/>
    <col min="5378" max="5384" width="14.7109375" style="5" customWidth="1"/>
    <col min="5385" max="5385" width="17.140625" style="5" customWidth="1"/>
    <col min="5386" max="5631" width="9.140625" style="5"/>
    <col min="5632" max="5632" width="38.5703125" style="5" customWidth="1"/>
    <col min="5633" max="5633" width="40.140625" style="5" customWidth="1"/>
    <col min="5634" max="5640" width="14.7109375" style="5" customWidth="1"/>
    <col min="5641" max="5641" width="17.140625" style="5" customWidth="1"/>
    <col min="5642" max="5887" width="9.140625" style="5"/>
    <col min="5888" max="5888" width="38.5703125" style="5" customWidth="1"/>
    <col min="5889" max="5889" width="40.140625" style="5" customWidth="1"/>
    <col min="5890" max="5896" width="14.7109375" style="5" customWidth="1"/>
    <col min="5897" max="5897" width="17.140625" style="5" customWidth="1"/>
    <col min="5898" max="6143" width="9.140625" style="5"/>
    <col min="6144" max="6144" width="38.5703125" style="5" customWidth="1"/>
    <col min="6145" max="6145" width="40.140625" style="5" customWidth="1"/>
    <col min="6146" max="6152" width="14.7109375" style="5" customWidth="1"/>
    <col min="6153" max="6153" width="17.140625" style="5" customWidth="1"/>
    <col min="6154" max="6399" width="9.140625" style="5"/>
    <col min="6400" max="6400" width="38.5703125" style="5" customWidth="1"/>
    <col min="6401" max="6401" width="40.140625" style="5" customWidth="1"/>
    <col min="6402" max="6408" width="14.7109375" style="5" customWidth="1"/>
    <col min="6409" max="6409" width="17.140625" style="5" customWidth="1"/>
    <col min="6410" max="6655" width="9.140625" style="5"/>
    <col min="6656" max="6656" width="38.5703125" style="5" customWidth="1"/>
    <col min="6657" max="6657" width="40.140625" style="5" customWidth="1"/>
    <col min="6658" max="6664" width="14.7109375" style="5" customWidth="1"/>
    <col min="6665" max="6665" width="17.140625" style="5" customWidth="1"/>
    <col min="6666" max="6911" width="9.140625" style="5"/>
    <col min="6912" max="6912" width="38.5703125" style="5" customWidth="1"/>
    <col min="6913" max="6913" width="40.140625" style="5" customWidth="1"/>
    <col min="6914" max="6920" width="14.7109375" style="5" customWidth="1"/>
    <col min="6921" max="6921" width="17.140625" style="5" customWidth="1"/>
    <col min="6922" max="7167" width="9.140625" style="5"/>
    <col min="7168" max="7168" width="38.5703125" style="5" customWidth="1"/>
    <col min="7169" max="7169" width="40.140625" style="5" customWidth="1"/>
    <col min="7170" max="7176" width="14.7109375" style="5" customWidth="1"/>
    <col min="7177" max="7177" width="17.140625" style="5" customWidth="1"/>
    <col min="7178" max="7423" width="9.140625" style="5"/>
    <col min="7424" max="7424" width="38.5703125" style="5" customWidth="1"/>
    <col min="7425" max="7425" width="40.140625" style="5" customWidth="1"/>
    <col min="7426" max="7432" width="14.7109375" style="5" customWidth="1"/>
    <col min="7433" max="7433" width="17.140625" style="5" customWidth="1"/>
    <col min="7434" max="7679" width="9.140625" style="5"/>
    <col min="7680" max="7680" width="38.5703125" style="5" customWidth="1"/>
    <col min="7681" max="7681" width="40.140625" style="5" customWidth="1"/>
    <col min="7682" max="7688" width="14.7109375" style="5" customWidth="1"/>
    <col min="7689" max="7689" width="17.140625" style="5" customWidth="1"/>
    <col min="7690" max="7935" width="9.140625" style="5"/>
    <col min="7936" max="7936" width="38.5703125" style="5" customWidth="1"/>
    <col min="7937" max="7937" width="40.140625" style="5" customWidth="1"/>
    <col min="7938" max="7944" width="14.7109375" style="5" customWidth="1"/>
    <col min="7945" max="7945" width="17.140625" style="5" customWidth="1"/>
    <col min="7946" max="8191" width="9.140625" style="5"/>
    <col min="8192" max="8192" width="38.5703125" style="5" customWidth="1"/>
    <col min="8193" max="8193" width="40.140625" style="5" customWidth="1"/>
    <col min="8194" max="8200" width="14.7109375" style="5" customWidth="1"/>
    <col min="8201" max="8201" width="17.140625" style="5" customWidth="1"/>
    <col min="8202" max="8447" width="9.140625" style="5"/>
    <col min="8448" max="8448" width="38.5703125" style="5" customWidth="1"/>
    <col min="8449" max="8449" width="40.140625" style="5" customWidth="1"/>
    <col min="8450" max="8456" width="14.7109375" style="5" customWidth="1"/>
    <col min="8457" max="8457" width="17.140625" style="5" customWidth="1"/>
    <col min="8458" max="8703" width="9.140625" style="5"/>
    <col min="8704" max="8704" width="38.5703125" style="5" customWidth="1"/>
    <col min="8705" max="8705" width="40.140625" style="5" customWidth="1"/>
    <col min="8706" max="8712" width="14.7109375" style="5" customWidth="1"/>
    <col min="8713" max="8713" width="17.140625" style="5" customWidth="1"/>
    <col min="8714" max="8959" width="9.140625" style="5"/>
    <col min="8960" max="8960" width="38.5703125" style="5" customWidth="1"/>
    <col min="8961" max="8961" width="40.140625" style="5" customWidth="1"/>
    <col min="8962" max="8968" width="14.7109375" style="5" customWidth="1"/>
    <col min="8969" max="8969" width="17.140625" style="5" customWidth="1"/>
    <col min="8970" max="9215" width="9.140625" style="5"/>
    <col min="9216" max="9216" width="38.5703125" style="5" customWidth="1"/>
    <col min="9217" max="9217" width="40.140625" style="5" customWidth="1"/>
    <col min="9218" max="9224" width="14.7109375" style="5" customWidth="1"/>
    <col min="9225" max="9225" width="17.140625" style="5" customWidth="1"/>
    <col min="9226" max="9471" width="9.140625" style="5"/>
    <col min="9472" max="9472" width="38.5703125" style="5" customWidth="1"/>
    <col min="9473" max="9473" width="40.140625" style="5" customWidth="1"/>
    <col min="9474" max="9480" width="14.7109375" style="5" customWidth="1"/>
    <col min="9481" max="9481" width="17.140625" style="5" customWidth="1"/>
    <col min="9482" max="9727" width="9.140625" style="5"/>
    <col min="9728" max="9728" width="38.5703125" style="5" customWidth="1"/>
    <col min="9729" max="9729" width="40.140625" style="5" customWidth="1"/>
    <col min="9730" max="9736" width="14.7109375" style="5" customWidth="1"/>
    <col min="9737" max="9737" width="17.140625" style="5" customWidth="1"/>
    <col min="9738" max="9983" width="9.140625" style="5"/>
    <col min="9984" max="9984" width="38.5703125" style="5" customWidth="1"/>
    <col min="9985" max="9985" width="40.140625" style="5" customWidth="1"/>
    <col min="9986" max="9992" width="14.7109375" style="5" customWidth="1"/>
    <col min="9993" max="9993" width="17.140625" style="5" customWidth="1"/>
    <col min="9994" max="10239" width="9.140625" style="5"/>
    <col min="10240" max="10240" width="38.5703125" style="5" customWidth="1"/>
    <col min="10241" max="10241" width="40.140625" style="5" customWidth="1"/>
    <col min="10242" max="10248" width="14.7109375" style="5" customWidth="1"/>
    <col min="10249" max="10249" width="17.140625" style="5" customWidth="1"/>
    <col min="10250" max="10495" width="9.140625" style="5"/>
    <col min="10496" max="10496" width="38.5703125" style="5" customWidth="1"/>
    <col min="10497" max="10497" width="40.140625" style="5" customWidth="1"/>
    <col min="10498" max="10504" width="14.7109375" style="5" customWidth="1"/>
    <col min="10505" max="10505" width="17.140625" style="5" customWidth="1"/>
    <col min="10506" max="10751" width="9.140625" style="5"/>
    <col min="10752" max="10752" width="38.5703125" style="5" customWidth="1"/>
    <col min="10753" max="10753" width="40.140625" style="5" customWidth="1"/>
    <col min="10754" max="10760" width="14.7109375" style="5" customWidth="1"/>
    <col min="10761" max="10761" width="17.140625" style="5" customWidth="1"/>
    <col min="10762" max="11007" width="9.140625" style="5"/>
    <col min="11008" max="11008" width="38.5703125" style="5" customWidth="1"/>
    <col min="11009" max="11009" width="40.140625" style="5" customWidth="1"/>
    <col min="11010" max="11016" width="14.7109375" style="5" customWidth="1"/>
    <col min="11017" max="11017" width="17.140625" style="5" customWidth="1"/>
    <col min="11018" max="11263" width="9.140625" style="5"/>
    <col min="11264" max="11264" width="38.5703125" style="5" customWidth="1"/>
    <col min="11265" max="11265" width="40.140625" style="5" customWidth="1"/>
    <col min="11266" max="11272" width="14.7109375" style="5" customWidth="1"/>
    <col min="11273" max="11273" width="17.140625" style="5" customWidth="1"/>
    <col min="11274" max="11519" width="9.140625" style="5"/>
    <col min="11520" max="11520" width="38.5703125" style="5" customWidth="1"/>
    <col min="11521" max="11521" width="40.140625" style="5" customWidth="1"/>
    <col min="11522" max="11528" width="14.7109375" style="5" customWidth="1"/>
    <col min="11529" max="11529" width="17.140625" style="5" customWidth="1"/>
    <col min="11530" max="11775" width="9.140625" style="5"/>
    <col min="11776" max="11776" width="38.5703125" style="5" customWidth="1"/>
    <col min="11777" max="11777" width="40.140625" style="5" customWidth="1"/>
    <col min="11778" max="11784" width="14.7109375" style="5" customWidth="1"/>
    <col min="11785" max="11785" width="17.140625" style="5" customWidth="1"/>
    <col min="11786" max="12031" width="9.140625" style="5"/>
    <col min="12032" max="12032" width="38.5703125" style="5" customWidth="1"/>
    <col min="12033" max="12033" width="40.140625" style="5" customWidth="1"/>
    <col min="12034" max="12040" width="14.7109375" style="5" customWidth="1"/>
    <col min="12041" max="12041" width="17.140625" style="5" customWidth="1"/>
    <col min="12042" max="12287" width="9.140625" style="5"/>
    <col min="12288" max="12288" width="38.5703125" style="5" customWidth="1"/>
    <col min="12289" max="12289" width="40.140625" style="5" customWidth="1"/>
    <col min="12290" max="12296" width="14.7109375" style="5" customWidth="1"/>
    <col min="12297" max="12297" width="17.140625" style="5" customWidth="1"/>
    <col min="12298" max="12543" width="9.140625" style="5"/>
    <col min="12544" max="12544" width="38.5703125" style="5" customWidth="1"/>
    <col min="12545" max="12545" width="40.140625" style="5" customWidth="1"/>
    <col min="12546" max="12552" width="14.7109375" style="5" customWidth="1"/>
    <col min="12553" max="12553" width="17.140625" style="5" customWidth="1"/>
    <col min="12554" max="12799" width="9.140625" style="5"/>
    <col min="12800" max="12800" width="38.5703125" style="5" customWidth="1"/>
    <col min="12801" max="12801" width="40.140625" style="5" customWidth="1"/>
    <col min="12802" max="12808" width="14.7109375" style="5" customWidth="1"/>
    <col min="12809" max="12809" width="17.140625" style="5" customWidth="1"/>
    <col min="12810" max="13055" width="9.140625" style="5"/>
    <col min="13056" max="13056" width="38.5703125" style="5" customWidth="1"/>
    <col min="13057" max="13057" width="40.140625" style="5" customWidth="1"/>
    <col min="13058" max="13064" width="14.7109375" style="5" customWidth="1"/>
    <col min="13065" max="13065" width="17.140625" style="5" customWidth="1"/>
    <col min="13066" max="13311" width="9.140625" style="5"/>
    <col min="13312" max="13312" width="38.5703125" style="5" customWidth="1"/>
    <col min="13313" max="13313" width="40.140625" style="5" customWidth="1"/>
    <col min="13314" max="13320" width="14.7109375" style="5" customWidth="1"/>
    <col min="13321" max="13321" width="17.140625" style="5" customWidth="1"/>
    <col min="13322" max="13567" width="9.140625" style="5"/>
    <col min="13568" max="13568" width="38.5703125" style="5" customWidth="1"/>
    <col min="13569" max="13569" width="40.140625" style="5" customWidth="1"/>
    <col min="13570" max="13576" width="14.7109375" style="5" customWidth="1"/>
    <col min="13577" max="13577" width="17.140625" style="5" customWidth="1"/>
    <col min="13578" max="13823" width="9.140625" style="5"/>
    <col min="13824" max="13824" width="38.5703125" style="5" customWidth="1"/>
    <col min="13825" max="13825" width="40.140625" style="5" customWidth="1"/>
    <col min="13826" max="13832" width="14.7109375" style="5" customWidth="1"/>
    <col min="13833" max="13833" width="17.140625" style="5" customWidth="1"/>
    <col min="13834" max="14079" width="9.140625" style="5"/>
    <col min="14080" max="14080" width="38.5703125" style="5" customWidth="1"/>
    <col min="14081" max="14081" width="40.140625" style="5" customWidth="1"/>
    <col min="14082" max="14088" width="14.7109375" style="5" customWidth="1"/>
    <col min="14089" max="14089" width="17.140625" style="5" customWidth="1"/>
    <col min="14090" max="14335" width="9.140625" style="5"/>
    <col min="14336" max="14336" width="38.5703125" style="5" customWidth="1"/>
    <col min="14337" max="14337" width="40.140625" style="5" customWidth="1"/>
    <col min="14338" max="14344" width="14.7109375" style="5" customWidth="1"/>
    <col min="14345" max="14345" width="17.140625" style="5" customWidth="1"/>
    <col min="14346" max="14591" width="9.140625" style="5"/>
    <col min="14592" max="14592" width="38.5703125" style="5" customWidth="1"/>
    <col min="14593" max="14593" width="40.140625" style="5" customWidth="1"/>
    <col min="14594" max="14600" width="14.7109375" style="5" customWidth="1"/>
    <col min="14601" max="14601" width="17.140625" style="5" customWidth="1"/>
    <col min="14602" max="14847" width="9.140625" style="5"/>
    <col min="14848" max="14848" width="38.5703125" style="5" customWidth="1"/>
    <col min="14849" max="14849" width="40.140625" style="5" customWidth="1"/>
    <col min="14850" max="14856" width="14.7109375" style="5" customWidth="1"/>
    <col min="14857" max="14857" width="17.140625" style="5" customWidth="1"/>
    <col min="14858" max="15103" width="9.140625" style="5"/>
    <col min="15104" max="15104" width="38.5703125" style="5" customWidth="1"/>
    <col min="15105" max="15105" width="40.140625" style="5" customWidth="1"/>
    <col min="15106" max="15112" width="14.7109375" style="5" customWidth="1"/>
    <col min="15113" max="15113" width="17.140625" style="5" customWidth="1"/>
    <col min="15114" max="15359" width="9.140625" style="5"/>
    <col min="15360" max="15360" width="38.5703125" style="5" customWidth="1"/>
    <col min="15361" max="15361" width="40.140625" style="5" customWidth="1"/>
    <col min="15362" max="15368" width="14.7109375" style="5" customWidth="1"/>
    <col min="15369" max="15369" width="17.140625" style="5" customWidth="1"/>
    <col min="15370" max="15615" width="9.140625" style="5"/>
    <col min="15616" max="15616" width="38.5703125" style="5" customWidth="1"/>
    <col min="15617" max="15617" width="40.140625" style="5" customWidth="1"/>
    <col min="15618" max="15624" width="14.7109375" style="5" customWidth="1"/>
    <col min="15625" max="15625" width="17.140625" style="5" customWidth="1"/>
    <col min="15626" max="15871" width="9.140625" style="5"/>
    <col min="15872" max="15872" width="38.5703125" style="5" customWidth="1"/>
    <col min="15873" max="15873" width="40.140625" style="5" customWidth="1"/>
    <col min="15874" max="15880" width="14.7109375" style="5" customWidth="1"/>
    <col min="15881" max="15881" width="17.140625" style="5" customWidth="1"/>
    <col min="15882" max="16127" width="9.140625" style="5"/>
    <col min="16128" max="16128" width="38.5703125" style="5" customWidth="1"/>
    <col min="16129" max="16129" width="40.140625" style="5" customWidth="1"/>
    <col min="16130" max="16136" width="14.7109375" style="5" customWidth="1"/>
    <col min="16137" max="16137" width="17.140625" style="5" customWidth="1"/>
    <col min="16138" max="16384" width="9.140625" style="5"/>
  </cols>
  <sheetData>
    <row r="1" spans="1:255">
      <c r="I1" s="6" t="s">
        <v>1</v>
      </c>
    </row>
    <row r="2" spans="1:255">
      <c r="I2" s="8" t="s">
        <v>2</v>
      </c>
    </row>
    <row r="4" spans="1:255">
      <c r="B4" s="9"/>
      <c r="C4" s="9"/>
      <c r="D4" s="10" t="s">
        <v>3</v>
      </c>
      <c r="E4" s="9"/>
      <c r="F4" s="9"/>
      <c r="G4" s="9"/>
      <c r="H4" s="9"/>
      <c r="I4" s="9"/>
    </row>
    <row r="5" spans="1:255">
      <c r="A5" s="11"/>
      <c r="B5" s="12"/>
      <c r="C5" s="12"/>
      <c r="D5" s="13" t="s">
        <v>4</v>
      </c>
      <c r="E5" s="12"/>
      <c r="F5" s="12"/>
      <c r="G5" s="12"/>
      <c r="H5" s="12"/>
      <c r="I5" s="12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</row>
    <row r="6" spans="1:255">
      <c r="I6" s="6" t="s">
        <v>5</v>
      </c>
    </row>
    <row r="7" spans="1:255">
      <c r="A7" s="60" t="s">
        <v>6</v>
      </c>
      <c r="B7" s="62" t="s">
        <v>7</v>
      </c>
      <c r="C7" s="62" t="s">
        <v>8</v>
      </c>
      <c r="D7" s="62" t="s">
        <v>9</v>
      </c>
      <c r="E7" s="62"/>
      <c r="F7" s="62"/>
      <c r="G7" s="62"/>
      <c r="H7" s="62"/>
      <c r="I7" s="62"/>
    </row>
    <row r="8" spans="1:255" ht="62.25" customHeight="1">
      <c r="A8" s="61"/>
      <c r="B8" s="62"/>
      <c r="C8" s="62"/>
      <c r="D8" s="15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50" t="s">
        <v>15</v>
      </c>
    </row>
    <row r="9" spans="1:255">
      <c r="A9" s="49">
        <v>1</v>
      </c>
      <c r="B9" s="49">
        <v>2</v>
      </c>
      <c r="C9" s="49">
        <v>3</v>
      </c>
      <c r="D9" s="50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</row>
    <row r="10" spans="1:255" ht="38.1" customHeight="1">
      <c r="A10" s="63" t="s">
        <v>16</v>
      </c>
      <c r="B10" s="64" t="s">
        <v>17</v>
      </c>
      <c r="C10" s="50">
        <v>2022</v>
      </c>
      <c r="D10" s="17">
        <f>(D17+D40+D141)</f>
        <v>277015.59999999998</v>
      </c>
      <c r="E10" s="17">
        <f t="shared" ref="E10:I11" si="0">E17+E40+E141</f>
        <v>11485.4</v>
      </c>
      <c r="F10" s="17">
        <f t="shared" si="0"/>
        <v>69181.099999999991</v>
      </c>
      <c r="G10" s="17">
        <f t="shared" si="0"/>
        <v>995.7</v>
      </c>
      <c r="H10" s="17">
        <f t="shared" si="0"/>
        <v>195353.4</v>
      </c>
      <c r="I10" s="17">
        <f t="shared" si="0"/>
        <v>0</v>
      </c>
    </row>
    <row r="11" spans="1:255" ht="38.1" customHeight="1">
      <c r="A11" s="63"/>
      <c r="B11" s="64"/>
      <c r="C11" s="50">
        <v>2023</v>
      </c>
      <c r="D11" s="17">
        <f>D18+D41+D142</f>
        <v>408613.69999999995</v>
      </c>
      <c r="E11" s="17">
        <f t="shared" si="0"/>
        <v>95082.099999999991</v>
      </c>
      <c r="F11" s="17">
        <f t="shared" si="0"/>
        <v>70635.700000000012</v>
      </c>
      <c r="G11" s="17">
        <f t="shared" si="0"/>
        <v>37769.4</v>
      </c>
      <c r="H11" s="17">
        <f t="shared" si="0"/>
        <v>205126.49999999997</v>
      </c>
      <c r="I11" s="17">
        <f t="shared" si="0"/>
        <v>0</v>
      </c>
    </row>
    <row r="12" spans="1:255" ht="38.1" customHeight="1">
      <c r="A12" s="63"/>
      <c r="B12" s="64"/>
      <c r="C12" s="39">
        <v>2024</v>
      </c>
      <c r="D12" s="17">
        <f t="shared" ref="D12:I14" si="1">D19+D88+D100+D143</f>
        <v>338638.5</v>
      </c>
      <c r="E12" s="17">
        <f t="shared" si="1"/>
        <v>5298.8</v>
      </c>
      <c r="F12" s="17">
        <f t="shared" si="1"/>
        <v>55153.299999999996</v>
      </c>
      <c r="G12" s="17">
        <f t="shared" si="1"/>
        <v>78345.299999999988</v>
      </c>
      <c r="H12" s="17">
        <f t="shared" si="1"/>
        <v>189841.09999999998</v>
      </c>
      <c r="I12" s="40">
        <f t="shared" si="1"/>
        <v>10000</v>
      </c>
    </row>
    <row r="13" spans="1:255" ht="38.1" customHeight="1">
      <c r="A13" s="63"/>
      <c r="B13" s="64"/>
      <c r="C13" s="50">
        <v>2025</v>
      </c>
      <c r="D13" s="17">
        <f t="shared" si="1"/>
        <v>173287</v>
      </c>
      <c r="E13" s="17">
        <f t="shared" si="1"/>
        <v>0</v>
      </c>
      <c r="F13" s="17">
        <f t="shared" si="1"/>
        <v>35737.300000000003</v>
      </c>
      <c r="G13" s="17">
        <f t="shared" si="1"/>
        <v>7445.2</v>
      </c>
      <c r="H13" s="17">
        <f t="shared" si="1"/>
        <v>130104.50000000001</v>
      </c>
      <c r="I13" s="17">
        <f t="shared" si="1"/>
        <v>0</v>
      </c>
    </row>
    <row r="14" spans="1:255" ht="38.1" customHeight="1">
      <c r="A14" s="63"/>
      <c r="B14" s="64"/>
      <c r="C14" s="50">
        <v>2026</v>
      </c>
      <c r="D14" s="17">
        <f t="shared" si="1"/>
        <v>140481.9</v>
      </c>
      <c r="E14" s="17">
        <f t="shared" si="1"/>
        <v>386.4</v>
      </c>
      <c r="F14" s="17">
        <f t="shared" si="1"/>
        <v>2275.5</v>
      </c>
      <c r="G14" s="17">
        <f t="shared" si="1"/>
        <v>7937.9</v>
      </c>
      <c r="H14" s="17">
        <f t="shared" si="1"/>
        <v>129882.1</v>
      </c>
      <c r="I14" s="17">
        <f t="shared" si="1"/>
        <v>0</v>
      </c>
    </row>
    <row r="15" spans="1:255" ht="38.1" customHeight="1">
      <c r="A15" s="63"/>
      <c r="B15" s="64"/>
      <c r="C15" s="50" t="s">
        <v>18</v>
      </c>
      <c r="D15" s="17">
        <f>SUM(D10:D14)</f>
        <v>1338036.6999999997</v>
      </c>
      <c r="E15" s="17">
        <f t="shared" ref="E15:I15" si="2">SUM(E10:E14)</f>
        <v>112252.69999999998</v>
      </c>
      <c r="F15" s="17">
        <f t="shared" si="2"/>
        <v>232982.89999999997</v>
      </c>
      <c r="G15" s="17">
        <f t="shared" si="2"/>
        <v>132493.5</v>
      </c>
      <c r="H15" s="17">
        <f t="shared" si="2"/>
        <v>850307.6</v>
      </c>
      <c r="I15" s="17">
        <f t="shared" si="2"/>
        <v>10000</v>
      </c>
      <c r="J15" s="38"/>
    </row>
    <row r="16" spans="1:255">
      <c r="A16" s="18" t="s">
        <v>19</v>
      </c>
      <c r="B16" s="19"/>
      <c r="C16" s="20"/>
      <c r="D16" s="21"/>
      <c r="E16" s="21"/>
      <c r="F16" s="21"/>
      <c r="G16" s="21"/>
      <c r="H16" s="21"/>
      <c r="I16" s="22"/>
    </row>
    <row r="17" spans="1:255">
      <c r="A17" s="71" t="s">
        <v>20</v>
      </c>
      <c r="B17" s="75"/>
      <c r="C17" s="58">
        <v>2022</v>
      </c>
      <c r="D17" s="59">
        <f t="shared" ref="D17:I21" si="3">D23</f>
        <v>38878.399999999994</v>
      </c>
      <c r="E17" s="59">
        <f t="shared" si="3"/>
        <v>11353.3</v>
      </c>
      <c r="F17" s="59">
        <f t="shared" si="3"/>
        <v>24803.599999999999</v>
      </c>
      <c r="G17" s="59">
        <f t="shared" si="3"/>
        <v>0</v>
      </c>
      <c r="H17" s="59">
        <f t="shared" si="3"/>
        <v>2721.5</v>
      </c>
      <c r="I17" s="59">
        <f t="shared" si="3"/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1:255">
      <c r="A18" s="71"/>
      <c r="B18" s="76"/>
      <c r="C18" s="58">
        <v>2023</v>
      </c>
      <c r="D18" s="36">
        <f t="shared" si="3"/>
        <v>151703.9</v>
      </c>
      <c r="E18" s="36">
        <f t="shared" si="3"/>
        <v>94877.9</v>
      </c>
      <c r="F18" s="36">
        <f t="shared" si="3"/>
        <v>30656.7</v>
      </c>
      <c r="G18" s="36">
        <f t="shared" si="3"/>
        <v>25000</v>
      </c>
      <c r="H18" s="36">
        <f t="shared" si="3"/>
        <v>1169.3</v>
      </c>
      <c r="I18" s="36">
        <f t="shared" si="3"/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1:255">
      <c r="A19" s="71"/>
      <c r="B19" s="76"/>
      <c r="C19" s="58">
        <v>2024</v>
      </c>
      <c r="D19" s="36">
        <f t="shared" si="3"/>
        <v>19616.400000000001</v>
      </c>
      <c r="E19" s="36">
        <f t="shared" si="3"/>
        <v>4569</v>
      </c>
      <c r="F19" s="36">
        <f t="shared" si="3"/>
        <v>10431</v>
      </c>
      <c r="G19" s="36">
        <f t="shared" si="3"/>
        <v>0</v>
      </c>
      <c r="H19" s="36">
        <f t="shared" si="3"/>
        <v>4616.3999999999996</v>
      </c>
      <c r="I19" s="36">
        <f t="shared" si="3"/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pans="1:255">
      <c r="A20" s="71"/>
      <c r="B20" s="76"/>
      <c r="C20" s="58">
        <v>2025</v>
      </c>
      <c r="D20" s="36">
        <f>D26</f>
        <v>0</v>
      </c>
      <c r="E20" s="36">
        <f t="shared" si="3"/>
        <v>0</v>
      </c>
      <c r="F20" s="36">
        <f t="shared" si="3"/>
        <v>0</v>
      </c>
      <c r="G20" s="36">
        <f t="shared" si="3"/>
        <v>0</v>
      </c>
      <c r="H20" s="36">
        <f t="shared" si="3"/>
        <v>0</v>
      </c>
      <c r="I20" s="36">
        <f t="shared" si="3"/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pans="1:255">
      <c r="A21" s="71"/>
      <c r="B21" s="76"/>
      <c r="C21" s="58">
        <v>2026</v>
      </c>
      <c r="D21" s="36">
        <f>D27</f>
        <v>0</v>
      </c>
      <c r="E21" s="36">
        <f t="shared" si="3"/>
        <v>0</v>
      </c>
      <c r="F21" s="36">
        <f t="shared" si="3"/>
        <v>0</v>
      </c>
      <c r="G21" s="36">
        <f t="shared" si="3"/>
        <v>0</v>
      </c>
      <c r="H21" s="36">
        <f t="shared" si="3"/>
        <v>0</v>
      </c>
      <c r="I21" s="36">
        <f t="shared" si="3"/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1:255">
      <c r="A22" s="71"/>
      <c r="B22" s="77"/>
      <c r="C22" s="58" t="s">
        <v>18</v>
      </c>
      <c r="D22" s="36">
        <f>SUM(D17:D21)</f>
        <v>210198.69999999998</v>
      </c>
      <c r="E22" s="36">
        <f t="shared" ref="E22:I22" si="4">SUM(E17:E21)</f>
        <v>110800.2</v>
      </c>
      <c r="F22" s="36">
        <f t="shared" si="4"/>
        <v>65891.3</v>
      </c>
      <c r="G22" s="36">
        <f t="shared" si="4"/>
        <v>25000</v>
      </c>
      <c r="H22" s="36">
        <f t="shared" si="4"/>
        <v>8507.2000000000007</v>
      </c>
      <c r="I22" s="36">
        <f t="shared" si="4"/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pans="1:255">
      <c r="A23" s="63" t="s">
        <v>21</v>
      </c>
      <c r="B23" s="68"/>
      <c r="C23" s="50">
        <v>2022</v>
      </c>
      <c r="D23" s="17">
        <f t="shared" ref="D23:I26" si="5">D29+D34</f>
        <v>38878.399999999994</v>
      </c>
      <c r="E23" s="17">
        <f t="shared" si="5"/>
        <v>11353.3</v>
      </c>
      <c r="F23" s="17">
        <f t="shared" si="5"/>
        <v>24803.599999999999</v>
      </c>
      <c r="G23" s="17">
        <f t="shared" si="5"/>
        <v>0</v>
      </c>
      <c r="H23" s="17">
        <f t="shared" si="5"/>
        <v>2721.5</v>
      </c>
      <c r="I23" s="17">
        <f t="shared" si="5"/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pans="1:255">
      <c r="A24" s="63"/>
      <c r="B24" s="69"/>
      <c r="C24" s="50">
        <v>2023</v>
      </c>
      <c r="D24" s="17">
        <f t="shared" si="5"/>
        <v>151703.9</v>
      </c>
      <c r="E24" s="17">
        <f t="shared" si="5"/>
        <v>94877.9</v>
      </c>
      <c r="F24" s="17">
        <f>F30+F35</f>
        <v>30656.7</v>
      </c>
      <c r="G24" s="17">
        <f t="shared" si="5"/>
        <v>25000</v>
      </c>
      <c r="H24" s="17">
        <f t="shared" si="5"/>
        <v>1169.3</v>
      </c>
      <c r="I24" s="17">
        <f t="shared" si="5"/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pans="1:255">
      <c r="A25" s="63"/>
      <c r="B25" s="69"/>
      <c r="C25" s="50">
        <v>2024</v>
      </c>
      <c r="D25" s="17">
        <f t="shared" si="5"/>
        <v>19616.400000000001</v>
      </c>
      <c r="E25" s="17">
        <f t="shared" si="5"/>
        <v>4569</v>
      </c>
      <c r="F25" s="17">
        <f t="shared" si="5"/>
        <v>10431</v>
      </c>
      <c r="G25" s="17">
        <f t="shared" si="5"/>
        <v>0</v>
      </c>
      <c r="H25" s="17">
        <f t="shared" si="5"/>
        <v>4616.3999999999996</v>
      </c>
      <c r="I25" s="17">
        <f t="shared" si="5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1:255">
      <c r="A26" s="63"/>
      <c r="B26" s="69"/>
      <c r="C26" s="50">
        <v>2025</v>
      </c>
      <c r="D26" s="17">
        <f>D32+D37</f>
        <v>0</v>
      </c>
      <c r="E26" s="17">
        <f t="shared" si="5"/>
        <v>0</v>
      </c>
      <c r="F26" s="17">
        <f t="shared" si="5"/>
        <v>0</v>
      </c>
      <c r="G26" s="17">
        <f t="shared" si="5"/>
        <v>0</v>
      </c>
      <c r="H26" s="17">
        <f t="shared" si="5"/>
        <v>0</v>
      </c>
      <c r="I26" s="17">
        <f t="shared" si="5"/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pans="1:255">
      <c r="A27" s="63"/>
      <c r="B27" s="69"/>
      <c r="C27" s="50">
        <v>2026</v>
      </c>
      <c r="D27" s="17">
        <f>D38</f>
        <v>0</v>
      </c>
      <c r="E27" s="17">
        <f t="shared" ref="E27:I27" si="6">E38</f>
        <v>0</v>
      </c>
      <c r="F27" s="17">
        <f t="shared" si="6"/>
        <v>0</v>
      </c>
      <c r="G27" s="17">
        <f t="shared" si="6"/>
        <v>0</v>
      </c>
      <c r="H27" s="17">
        <f t="shared" si="6"/>
        <v>0</v>
      </c>
      <c r="I27" s="17">
        <f t="shared" si="6"/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pans="1:255" ht="24.75" customHeight="1">
      <c r="A28" s="63"/>
      <c r="B28" s="70"/>
      <c r="C28" s="50" t="s">
        <v>18</v>
      </c>
      <c r="D28" s="17">
        <f>SUM(D23:D27)</f>
        <v>210198.69999999998</v>
      </c>
      <c r="E28" s="17">
        <f t="shared" ref="E28:I28" si="7">SUM(E23:E27)</f>
        <v>110800.2</v>
      </c>
      <c r="F28" s="17">
        <f t="shared" si="7"/>
        <v>65891.3</v>
      </c>
      <c r="G28" s="17">
        <f t="shared" si="7"/>
        <v>25000</v>
      </c>
      <c r="H28" s="17">
        <f>SUM(H23:H27)</f>
        <v>8507.2000000000007</v>
      </c>
      <c r="I28" s="17">
        <f t="shared" si="7"/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pans="1:255">
      <c r="A29" s="65" t="s">
        <v>22</v>
      </c>
      <c r="B29" s="68"/>
      <c r="C29" s="49">
        <v>2022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255">
      <c r="A30" s="66"/>
      <c r="B30" s="69"/>
      <c r="C30" s="49">
        <v>2023</v>
      </c>
      <c r="D30" s="24">
        <f>SUM(E30:I30)</f>
        <v>135000</v>
      </c>
      <c r="E30" s="24">
        <v>90000</v>
      </c>
      <c r="F30" s="24">
        <v>20000</v>
      </c>
      <c r="G30" s="24">
        <v>25000</v>
      </c>
      <c r="H30" s="24">
        <v>0</v>
      </c>
      <c r="I30" s="24">
        <v>0</v>
      </c>
    </row>
    <row r="31" spans="1:255">
      <c r="A31" s="66"/>
      <c r="B31" s="69"/>
      <c r="C31" s="49">
        <v>2024</v>
      </c>
      <c r="D31" s="24">
        <f>SUM(E31:I31)</f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255">
      <c r="A32" s="66"/>
      <c r="B32" s="69"/>
      <c r="C32" s="49">
        <v>2025</v>
      </c>
      <c r="D32" s="24">
        <f>SUM(E32:I32)</f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255">
      <c r="A33" s="67"/>
      <c r="B33" s="70"/>
      <c r="C33" s="49" t="s">
        <v>18</v>
      </c>
      <c r="D33" s="24">
        <f t="shared" ref="D33:I33" si="8">SUM(D29:D32)</f>
        <v>135000</v>
      </c>
      <c r="E33" s="24">
        <f t="shared" si="8"/>
        <v>90000</v>
      </c>
      <c r="F33" s="24">
        <f t="shared" si="8"/>
        <v>20000</v>
      </c>
      <c r="G33" s="24">
        <f t="shared" si="8"/>
        <v>25000</v>
      </c>
      <c r="H33" s="24">
        <f t="shared" si="8"/>
        <v>0</v>
      </c>
      <c r="I33" s="24">
        <f t="shared" si="8"/>
        <v>0</v>
      </c>
    </row>
    <row r="34" spans="1:255">
      <c r="A34" s="65" t="s">
        <v>23</v>
      </c>
      <c r="B34" s="68"/>
      <c r="C34" s="49">
        <v>2022</v>
      </c>
      <c r="D34" s="24">
        <f>SUM(E34:I34)</f>
        <v>38878.399999999994</v>
      </c>
      <c r="E34" s="24">
        <v>11353.3</v>
      </c>
      <c r="F34" s="24">
        <v>24803.599999999999</v>
      </c>
      <c r="G34" s="24">
        <v>0</v>
      </c>
      <c r="H34" s="24">
        <v>2721.5</v>
      </c>
      <c r="I34" s="24">
        <v>0</v>
      </c>
    </row>
    <row r="35" spans="1:255">
      <c r="A35" s="66"/>
      <c r="B35" s="69"/>
      <c r="C35" s="49">
        <v>2023</v>
      </c>
      <c r="D35" s="24">
        <f>SUM(E35:I35)</f>
        <v>16703.900000000001</v>
      </c>
      <c r="E35" s="24">
        <v>4877.8999999999996</v>
      </c>
      <c r="F35" s="24">
        <v>10656.7</v>
      </c>
      <c r="G35" s="24">
        <v>0</v>
      </c>
      <c r="H35" s="24">
        <v>1169.3</v>
      </c>
      <c r="I35" s="24">
        <v>0</v>
      </c>
    </row>
    <row r="36" spans="1:255">
      <c r="A36" s="66"/>
      <c r="B36" s="69"/>
      <c r="C36" s="49">
        <v>2024</v>
      </c>
      <c r="D36" s="24">
        <f>SUM(E36:I36)</f>
        <v>19616.400000000001</v>
      </c>
      <c r="E36" s="24">
        <v>4569</v>
      </c>
      <c r="F36" s="24">
        <v>10431</v>
      </c>
      <c r="G36" s="24">
        <v>0</v>
      </c>
      <c r="H36" s="24">
        <v>4616.3999999999996</v>
      </c>
      <c r="I36" s="24">
        <v>0</v>
      </c>
    </row>
    <row r="37" spans="1:255">
      <c r="A37" s="66"/>
      <c r="B37" s="69"/>
      <c r="C37" s="49">
        <v>2025</v>
      </c>
      <c r="D37" s="24">
        <f>SUM(E37:I37)</f>
        <v>0</v>
      </c>
      <c r="E37" s="24">
        <v>0</v>
      </c>
      <c r="F37" s="24">
        <v>0</v>
      </c>
      <c r="G37" s="24">
        <v>0</v>
      </c>
      <c r="H37" s="33">
        <v>0</v>
      </c>
      <c r="I37" s="24">
        <v>0</v>
      </c>
      <c r="J37" s="48"/>
    </row>
    <row r="38" spans="1:255">
      <c r="A38" s="66"/>
      <c r="B38" s="69"/>
      <c r="C38" s="49">
        <v>2026</v>
      </c>
      <c r="D38" s="24">
        <f>SUM(E38:I38)</f>
        <v>0</v>
      </c>
      <c r="E38" s="24">
        <v>0</v>
      </c>
      <c r="F38" s="24">
        <v>0</v>
      </c>
      <c r="G38" s="24">
        <v>0</v>
      </c>
      <c r="H38" s="33">
        <v>0</v>
      </c>
      <c r="I38" s="24">
        <v>0</v>
      </c>
      <c r="J38" s="48"/>
    </row>
    <row r="39" spans="1:255">
      <c r="A39" s="67"/>
      <c r="B39" s="70"/>
      <c r="C39" s="49" t="s">
        <v>18</v>
      </c>
      <c r="D39" s="24">
        <f>SUM(D34:D38)</f>
        <v>75198.7</v>
      </c>
      <c r="E39" s="24">
        <f t="shared" ref="E39:I39" si="9">SUM(E34:E38)</f>
        <v>20800.199999999997</v>
      </c>
      <c r="F39" s="24">
        <f t="shared" si="9"/>
        <v>45891.3</v>
      </c>
      <c r="G39" s="24">
        <f t="shared" si="9"/>
        <v>0</v>
      </c>
      <c r="H39" s="24">
        <f>SUM(H34:H38)</f>
        <v>8507.2000000000007</v>
      </c>
      <c r="I39" s="24">
        <f t="shared" si="9"/>
        <v>0</v>
      </c>
    </row>
    <row r="40" spans="1:255">
      <c r="A40" s="71" t="s">
        <v>24</v>
      </c>
      <c r="B40" s="72"/>
      <c r="C40" s="58">
        <v>2022</v>
      </c>
      <c r="D40" s="55">
        <f t="shared" ref="D40:G40" si="10">D43+D49+D61+D76+D82</f>
        <v>54988.5</v>
      </c>
      <c r="E40" s="55">
        <f t="shared" si="10"/>
        <v>0</v>
      </c>
      <c r="F40" s="55">
        <f t="shared" si="10"/>
        <v>40132.1</v>
      </c>
      <c r="G40" s="55">
        <f t="shared" si="10"/>
        <v>0</v>
      </c>
      <c r="H40" s="55">
        <f>H43+H49+H61+H76+H82</f>
        <v>14856.400000000001</v>
      </c>
      <c r="I40" s="55">
        <f>(I43+I49+I55+I61+I76+I124)</f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</row>
    <row r="41" spans="1:255">
      <c r="A41" s="71"/>
      <c r="B41" s="73"/>
      <c r="C41" s="58">
        <v>2023</v>
      </c>
      <c r="D41" s="55">
        <f>(D44+D50+D56+D62+D77+D125)</f>
        <v>65759</v>
      </c>
      <c r="E41" s="55">
        <f>(E44+E50+E56+E62+E77+E125)</f>
        <v>0</v>
      </c>
      <c r="F41" s="55">
        <f>(F44+F50+F56+F62+F77+F125)</f>
        <v>34603.4</v>
      </c>
      <c r="G41" s="55">
        <f>(G44+G50+G56+G62+G77+G125)</f>
        <v>0</v>
      </c>
      <c r="H41" s="55">
        <f>(H44+H50+H56+H62+H77+H125)</f>
        <v>31155.599999999999</v>
      </c>
      <c r="I41" s="55">
        <f>(I44+I50+I56+I62+I77+I125)</f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</row>
    <row r="42" spans="1:255">
      <c r="A42" s="71"/>
      <c r="B42" s="74"/>
      <c r="C42" s="58" t="s">
        <v>18</v>
      </c>
      <c r="D42" s="36">
        <f t="shared" ref="D42:I42" si="11">SUM(D40:D41)</f>
        <v>120747.5</v>
      </c>
      <c r="E42" s="36">
        <f t="shared" si="11"/>
        <v>0</v>
      </c>
      <c r="F42" s="36">
        <f t="shared" si="11"/>
        <v>74735.5</v>
      </c>
      <c r="G42" s="36">
        <f t="shared" si="11"/>
        <v>0</v>
      </c>
      <c r="H42" s="36">
        <f t="shared" si="11"/>
        <v>46012</v>
      </c>
      <c r="I42" s="36">
        <f t="shared" si="11"/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</row>
    <row r="43" spans="1:255">
      <c r="A43" s="63" t="s">
        <v>25</v>
      </c>
      <c r="B43" s="68"/>
      <c r="C43" s="50">
        <v>2022</v>
      </c>
      <c r="D43" s="17">
        <f t="shared" ref="D43:I44" si="12">D46</f>
        <v>18956.400000000001</v>
      </c>
      <c r="E43" s="17">
        <f t="shared" si="12"/>
        <v>0</v>
      </c>
      <c r="F43" s="17">
        <f t="shared" si="12"/>
        <v>13365.6</v>
      </c>
      <c r="G43" s="17">
        <f t="shared" si="12"/>
        <v>0</v>
      </c>
      <c r="H43" s="17">
        <f t="shared" si="12"/>
        <v>5590.8</v>
      </c>
      <c r="I43" s="17">
        <f t="shared" si="12"/>
        <v>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</row>
    <row r="44" spans="1:255">
      <c r="A44" s="63"/>
      <c r="B44" s="69"/>
      <c r="C44" s="50">
        <v>2023</v>
      </c>
      <c r="D44" s="17">
        <f t="shared" si="12"/>
        <v>49077.9</v>
      </c>
      <c r="E44" s="17">
        <f t="shared" si="12"/>
        <v>0</v>
      </c>
      <c r="F44" s="17">
        <f t="shared" si="12"/>
        <v>34603.4</v>
      </c>
      <c r="G44" s="17">
        <f t="shared" si="12"/>
        <v>0</v>
      </c>
      <c r="H44" s="17">
        <f t="shared" si="12"/>
        <v>14474.5</v>
      </c>
      <c r="I44" s="17">
        <f t="shared" si="12"/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</row>
    <row r="45" spans="1:255" ht="32.25" customHeight="1">
      <c r="A45" s="63"/>
      <c r="B45" s="70"/>
      <c r="C45" s="50" t="s">
        <v>18</v>
      </c>
      <c r="D45" s="25">
        <f t="shared" ref="D45:I45" si="13">SUM(D43:D44)</f>
        <v>68034.3</v>
      </c>
      <c r="E45" s="25">
        <f t="shared" si="13"/>
        <v>0</v>
      </c>
      <c r="F45" s="25">
        <f t="shared" si="13"/>
        <v>47969</v>
      </c>
      <c r="G45" s="25">
        <f t="shared" si="13"/>
        <v>0</v>
      </c>
      <c r="H45" s="25">
        <f t="shared" si="13"/>
        <v>20065.3</v>
      </c>
      <c r="I45" s="25">
        <f t="shared" si="13"/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</row>
    <row r="46" spans="1:255">
      <c r="A46" s="65" t="s">
        <v>26</v>
      </c>
      <c r="B46" s="68"/>
      <c r="C46" s="49">
        <v>2022</v>
      </c>
      <c r="D46" s="24">
        <f>SUM(E46:I46)</f>
        <v>18956.400000000001</v>
      </c>
      <c r="E46" s="24">
        <v>0</v>
      </c>
      <c r="F46" s="24">
        <v>13365.6</v>
      </c>
      <c r="G46" s="24">
        <v>0</v>
      </c>
      <c r="H46" s="24">
        <v>5590.8</v>
      </c>
      <c r="I46" s="24">
        <v>0</v>
      </c>
    </row>
    <row r="47" spans="1:255">
      <c r="A47" s="66"/>
      <c r="B47" s="69"/>
      <c r="C47" s="49">
        <v>2023</v>
      </c>
      <c r="D47" s="24">
        <f>SUM(E47:I47)</f>
        <v>49077.9</v>
      </c>
      <c r="E47" s="24">
        <v>0</v>
      </c>
      <c r="F47" s="24">
        <v>34603.4</v>
      </c>
      <c r="G47" s="24">
        <v>0</v>
      </c>
      <c r="H47" s="24">
        <v>14474.5</v>
      </c>
      <c r="I47" s="24">
        <v>0</v>
      </c>
    </row>
    <row r="48" spans="1:255">
      <c r="A48" s="67"/>
      <c r="B48" s="70"/>
      <c r="C48" s="49" t="s">
        <v>18</v>
      </c>
      <c r="D48" s="24">
        <f t="shared" ref="D48:I48" si="14">SUM(D46:D47)</f>
        <v>68034.3</v>
      </c>
      <c r="E48" s="24">
        <f t="shared" si="14"/>
        <v>0</v>
      </c>
      <c r="F48" s="24">
        <f t="shared" si="14"/>
        <v>47969</v>
      </c>
      <c r="G48" s="24">
        <f t="shared" si="14"/>
        <v>0</v>
      </c>
      <c r="H48" s="24">
        <f t="shared" si="14"/>
        <v>20065.3</v>
      </c>
      <c r="I48" s="24">
        <f t="shared" si="14"/>
        <v>0</v>
      </c>
    </row>
    <row r="49" spans="1:255">
      <c r="A49" s="63" t="s">
        <v>27</v>
      </c>
      <c r="B49" s="68"/>
      <c r="C49" s="50">
        <v>2022</v>
      </c>
      <c r="D49" s="17">
        <f t="shared" ref="D49:I51" si="15">D52</f>
        <v>7300</v>
      </c>
      <c r="E49" s="17">
        <f t="shared" si="15"/>
        <v>0</v>
      </c>
      <c r="F49" s="17">
        <f t="shared" si="15"/>
        <v>6862</v>
      </c>
      <c r="G49" s="17">
        <f t="shared" si="15"/>
        <v>0</v>
      </c>
      <c r="H49" s="17">
        <f t="shared" si="15"/>
        <v>438</v>
      </c>
      <c r="I49" s="17">
        <f t="shared" si="15"/>
        <v>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pans="1:255">
      <c r="A50" s="63"/>
      <c r="B50" s="69"/>
      <c r="C50" s="50">
        <v>2023</v>
      </c>
      <c r="D50" s="17">
        <f t="shared" si="15"/>
        <v>6300</v>
      </c>
      <c r="E50" s="17">
        <f t="shared" si="15"/>
        <v>0</v>
      </c>
      <c r="F50" s="17">
        <f t="shared" si="15"/>
        <v>0</v>
      </c>
      <c r="G50" s="17">
        <f t="shared" si="15"/>
        <v>0</v>
      </c>
      <c r="H50" s="17">
        <f t="shared" si="15"/>
        <v>6300</v>
      </c>
      <c r="I50" s="17">
        <f t="shared" si="15"/>
        <v>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pans="1:255" ht="27.75" customHeight="1">
      <c r="A51" s="63"/>
      <c r="B51" s="70"/>
      <c r="C51" s="50" t="s">
        <v>18</v>
      </c>
      <c r="D51" s="17">
        <f t="shared" si="15"/>
        <v>13600</v>
      </c>
      <c r="E51" s="17">
        <f t="shared" si="15"/>
        <v>0</v>
      </c>
      <c r="F51" s="17">
        <f t="shared" si="15"/>
        <v>6862</v>
      </c>
      <c r="G51" s="17">
        <f t="shared" si="15"/>
        <v>0</v>
      </c>
      <c r="H51" s="17">
        <f t="shared" si="15"/>
        <v>6738</v>
      </c>
      <c r="I51" s="17">
        <f t="shared" si="15"/>
        <v>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1:255">
      <c r="A52" s="65" t="s">
        <v>28</v>
      </c>
      <c r="B52" s="68"/>
      <c r="C52" s="49">
        <v>2022</v>
      </c>
      <c r="D52" s="24">
        <f>SUM(E52:I52)</f>
        <v>7300</v>
      </c>
      <c r="E52" s="24">
        <v>0</v>
      </c>
      <c r="F52" s="24">
        <v>6862</v>
      </c>
      <c r="G52" s="24">
        <v>0</v>
      </c>
      <c r="H52" s="24">
        <v>438</v>
      </c>
      <c r="I52" s="24">
        <v>0</v>
      </c>
    </row>
    <row r="53" spans="1:255">
      <c r="A53" s="66"/>
      <c r="B53" s="69"/>
      <c r="C53" s="49">
        <v>2023</v>
      </c>
      <c r="D53" s="24">
        <f>SUM(E53:I53)</f>
        <v>6300</v>
      </c>
      <c r="E53" s="24">
        <v>0</v>
      </c>
      <c r="F53" s="24">
        <v>0</v>
      </c>
      <c r="G53" s="24">
        <v>0</v>
      </c>
      <c r="H53" s="24">
        <v>6300</v>
      </c>
      <c r="I53" s="24">
        <v>0</v>
      </c>
    </row>
    <row r="54" spans="1:255">
      <c r="A54" s="67"/>
      <c r="B54" s="70"/>
      <c r="C54" s="49" t="s">
        <v>18</v>
      </c>
      <c r="D54" s="24">
        <f t="shared" ref="D54:I54" si="16">SUM(D52:D53)</f>
        <v>13600</v>
      </c>
      <c r="E54" s="24">
        <f t="shared" si="16"/>
        <v>0</v>
      </c>
      <c r="F54" s="24">
        <f t="shared" si="16"/>
        <v>6862</v>
      </c>
      <c r="G54" s="24">
        <f t="shared" si="16"/>
        <v>0</v>
      </c>
      <c r="H54" s="24">
        <f t="shared" si="16"/>
        <v>6738</v>
      </c>
      <c r="I54" s="24">
        <f t="shared" si="16"/>
        <v>0</v>
      </c>
    </row>
    <row r="55" spans="1:255" ht="30" customHeight="1">
      <c r="A55" s="63" t="s">
        <v>29</v>
      </c>
      <c r="B55" s="68"/>
      <c r="C55" s="50">
        <v>2022</v>
      </c>
      <c r="D55" s="17">
        <f t="shared" ref="D55:H56" si="17">D58</f>
        <v>0</v>
      </c>
      <c r="E55" s="17">
        <f t="shared" si="17"/>
        <v>0</v>
      </c>
      <c r="F55" s="17">
        <f t="shared" si="17"/>
        <v>0</v>
      </c>
      <c r="G55" s="17">
        <f t="shared" si="17"/>
        <v>0</v>
      </c>
      <c r="H55" s="17">
        <f t="shared" si="17"/>
        <v>0</v>
      </c>
      <c r="I55" s="17"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pans="1:255" ht="27" customHeight="1">
      <c r="A56" s="63"/>
      <c r="B56" s="69"/>
      <c r="C56" s="50">
        <v>2023</v>
      </c>
      <c r="D56" s="17">
        <f t="shared" si="17"/>
        <v>0</v>
      </c>
      <c r="E56" s="17">
        <f t="shared" si="17"/>
        <v>0</v>
      </c>
      <c r="F56" s="17">
        <f t="shared" si="17"/>
        <v>0</v>
      </c>
      <c r="G56" s="17">
        <f t="shared" si="17"/>
        <v>0</v>
      </c>
      <c r="H56" s="17">
        <f t="shared" si="17"/>
        <v>0</v>
      </c>
      <c r="I56" s="17">
        <f>I59</f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</row>
    <row r="57" spans="1:255" ht="39" customHeight="1">
      <c r="A57" s="63"/>
      <c r="B57" s="70"/>
      <c r="C57" s="50" t="s">
        <v>18</v>
      </c>
      <c r="D57" s="17">
        <f>SUM(D55:D56)</f>
        <v>0</v>
      </c>
      <c r="E57" s="17">
        <f>E60</f>
        <v>0</v>
      </c>
      <c r="F57" s="17">
        <f>F60</f>
        <v>0</v>
      </c>
      <c r="G57" s="17">
        <f>G60</f>
        <v>0</v>
      </c>
      <c r="H57" s="17">
        <f>H60</f>
        <v>0</v>
      </c>
      <c r="I57" s="17">
        <f>I60</f>
        <v>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pans="1:255">
      <c r="A58" s="65" t="s">
        <v>30</v>
      </c>
      <c r="B58" s="68"/>
      <c r="C58" s="49">
        <v>2022</v>
      </c>
      <c r="D58" s="24">
        <f>SUM(E58:I58)</f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255">
      <c r="A59" s="66"/>
      <c r="B59" s="69"/>
      <c r="C59" s="49">
        <v>2023</v>
      </c>
      <c r="D59" s="24">
        <f>SUM(E59:I59)</f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255">
      <c r="A60" s="67"/>
      <c r="B60" s="70"/>
      <c r="C60" s="49" t="s">
        <v>18</v>
      </c>
      <c r="D60" s="24">
        <f t="shared" ref="D60:I60" si="18">SUM(D58:D59)</f>
        <v>0</v>
      </c>
      <c r="E60" s="24">
        <f t="shared" si="18"/>
        <v>0</v>
      </c>
      <c r="F60" s="24">
        <f t="shared" si="18"/>
        <v>0</v>
      </c>
      <c r="G60" s="24">
        <f t="shared" si="18"/>
        <v>0</v>
      </c>
      <c r="H60" s="24">
        <f t="shared" si="18"/>
        <v>0</v>
      </c>
      <c r="I60" s="24">
        <f t="shared" si="18"/>
        <v>0</v>
      </c>
    </row>
    <row r="61" spans="1:255" ht="30" customHeight="1">
      <c r="A61" s="63" t="s">
        <v>31</v>
      </c>
      <c r="B61" s="78"/>
      <c r="C61" s="50">
        <v>2022</v>
      </c>
      <c r="D61" s="17">
        <f t="shared" ref="D61:I62" si="19">D64+D67+D70+D73</f>
        <v>28732.1</v>
      </c>
      <c r="E61" s="17">
        <f t="shared" si="19"/>
        <v>0</v>
      </c>
      <c r="F61" s="17">
        <f t="shared" si="19"/>
        <v>19904.5</v>
      </c>
      <c r="G61" s="17">
        <f t="shared" si="19"/>
        <v>0</v>
      </c>
      <c r="H61" s="17">
        <f t="shared" si="19"/>
        <v>8827.6</v>
      </c>
      <c r="I61" s="17">
        <f t="shared" si="19"/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</row>
    <row r="62" spans="1:255" ht="33.75" customHeight="1">
      <c r="A62" s="63"/>
      <c r="B62" s="79"/>
      <c r="C62" s="50">
        <v>2023</v>
      </c>
      <c r="D62" s="17">
        <f t="shared" si="19"/>
        <v>3189.8</v>
      </c>
      <c r="E62" s="17">
        <f t="shared" si="19"/>
        <v>0</v>
      </c>
      <c r="F62" s="17">
        <f t="shared" si="19"/>
        <v>0</v>
      </c>
      <c r="G62" s="17">
        <f t="shared" si="19"/>
        <v>0</v>
      </c>
      <c r="H62" s="17">
        <f t="shared" si="19"/>
        <v>3189.8</v>
      </c>
      <c r="I62" s="17">
        <f t="shared" si="19"/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</row>
    <row r="63" spans="1:255" ht="54.75" customHeight="1">
      <c r="A63" s="63"/>
      <c r="B63" s="79"/>
      <c r="C63" s="50" t="s">
        <v>18</v>
      </c>
      <c r="D63" s="17">
        <f t="shared" ref="D63:I63" si="20">SUM(D61:D62)</f>
        <v>31921.899999999998</v>
      </c>
      <c r="E63" s="17">
        <f t="shared" si="20"/>
        <v>0</v>
      </c>
      <c r="F63" s="17">
        <f t="shared" si="20"/>
        <v>19904.5</v>
      </c>
      <c r="G63" s="17">
        <f t="shared" si="20"/>
        <v>0</v>
      </c>
      <c r="H63" s="17">
        <f t="shared" si="20"/>
        <v>12017.400000000001</v>
      </c>
      <c r="I63" s="17">
        <f t="shared" si="20"/>
        <v>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</row>
    <row r="64" spans="1:255">
      <c r="A64" s="65" t="s">
        <v>32</v>
      </c>
      <c r="B64" s="68"/>
      <c r="C64" s="49">
        <v>2022</v>
      </c>
      <c r="D64" s="24">
        <f>SUM(E64:I64)</f>
        <v>6446.1</v>
      </c>
      <c r="E64" s="24">
        <v>0</v>
      </c>
      <c r="F64" s="24">
        <v>0</v>
      </c>
      <c r="G64" s="24">
        <v>0</v>
      </c>
      <c r="H64" s="24">
        <v>6446.1</v>
      </c>
      <c r="I64" s="24">
        <v>0</v>
      </c>
    </row>
    <row r="65" spans="1:255">
      <c r="A65" s="66"/>
      <c r="B65" s="69"/>
      <c r="C65" s="49">
        <v>2023</v>
      </c>
      <c r="D65" s="24">
        <f>SUM(E65:I65)</f>
        <v>3144.8</v>
      </c>
      <c r="E65" s="24">
        <v>0</v>
      </c>
      <c r="F65" s="24">
        <v>0</v>
      </c>
      <c r="G65" s="24">
        <v>0</v>
      </c>
      <c r="H65" s="24">
        <v>3144.8</v>
      </c>
      <c r="I65" s="24">
        <v>0</v>
      </c>
    </row>
    <row r="66" spans="1:255">
      <c r="A66" s="67"/>
      <c r="B66" s="70"/>
      <c r="C66" s="49" t="s">
        <v>18</v>
      </c>
      <c r="D66" s="24">
        <f t="shared" ref="D66:I66" si="21">SUM(D64:D65)</f>
        <v>9590.9000000000015</v>
      </c>
      <c r="E66" s="24">
        <f t="shared" si="21"/>
        <v>0</v>
      </c>
      <c r="F66" s="24">
        <f t="shared" si="21"/>
        <v>0</v>
      </c>
      <c r="G66" s="24">
        <f t="shared" si="21"/>
        <v>0</v>
      </c>
      <c r="H66" s="24">
        <f t="shared" si="21"/>
        <v>9590.9000000000015</v>
      </c>
      <c r="I66" s="24">
        <f t="shared" si="21"/>
        <v>0</v>
      </c>
    </row>
    <row r="67" spans="1:255" s="7" customFormat="1">
      <c r="A67" s="65" t="s">
        <v>33</v>
      </c>
      <c r="B67" s="68"/>
      <c r="C67" s="49">
        <v>2022</v>
      </c>
      <c r="D67" s="24">
        <f>SUM(E67:I67)</f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spans="1:255" s="7" customFormat="1">
      <c r="A68" s="66"/>
      <c r="B68" s="69"/>
      <c r="C68" s="49">
        <v>2023</v>
      </c>
      <c r="D68" s="24">
        <f>SUM(E68:I68)</f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spans="1:255" s="7" customFormat="1">
      <c r="A69" s="67"/>
      <c r="B69" s="70"/>
      <c r="C69" s="49" t="s">
        <v>18</v>
      </c>
      <c r="D69" s="24">
        <f t="shared" ref="D69:I69" si="22">SUM(D67:D68)</f>
        <v>0</v>
      </c>
      <c r="E69" s="24">
        <f t="shared" si="22"/>
        <v>0</v>
      </c>
      <c r="F69" s="24">
        <f t="shared" si="22"/>
        <v>0</v>
      </c>
      <c r="G69" s="24">
        <f t="shared" si="22"/>
        <v>0</v>
      </c>
      <c r="H69" s="24">
        <f t="shared" si="22"/>
        <v>0</v>
      </c>
      <c r="I69" s="24">
        <f t="shared" si="22"/>
        <v>0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spans="1:255" s="7" customFormat="1">
      <c r="A70" s="65" t="s">
        <v>0</v>
      </c>
      <c r="B70" s="68"/>
      <c r="C70" s="49">
        <v>2022</v>
      </c>
      <c r="D70" s="24">
        <f>SUM(E70:I70)</f>
        <v>650.70000000000005</v>
      </c>
      <c r="E70" s="24">
        <v>0</v>
      </c>
      <c r="F70" s="24">
        <v>0</v>
      </c>
      <c r="G70" s="24">
        <v>0</v>
      </c>
      <c r="H70" s="24">
        <v>650.70000000000005</v>
      </c>
      <c r="I70" s="24">
        <v>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spans="1:255" s="7" customFormat="1">
      <c r="A71" s="66"/>
      <c r="B71" s="69"/>
      <c r="C71" s="49">
        <v>2023</v>
      </c>
      <c r="D71" s="24">
        <f>SUM(E71:I71)</f>
        <v>45</v>
      </c>
      <c r="E71" s="24">
        <v>0</v>
      </c>
      <c r="F71" s="24">
        <v>0</v>
      </c>
      <c r="G71" s="24">
        <v>0</v>
      </c>
      <c r="H71" s="24">
        <v>45</v>
      </c>
      <c r="I71" s="24">
        <v>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spans="1:255" s="7" customFormat="1">
      <c r="A72" s="67"/>
      <c r="B72" s="70"/>
      <c r="C72" s="49" t="s">
        <v>18</v>
      </c>
      <c r="D72" s="24">
        <f t="shared" ref="D72:I72" si="23">SUM(D70:D71)</f>
        <v>695.7</v>
      </c>
      <c r="E72" s="24">
        <f t="shared" si="23"/>
        <v>0</v>
      </c>
      <c r="F72" s="24">
        <f t="shared" si="23"/>
        <v>0</v>
      </c>
      <c r="G72" s="24">
        <f t="shared" si="23"/>
        <v>0</v>
      </c>
      <c r="H72" s="24">
        <f t="shared" si="23"/>
        <v>695.7</v>
      </c>
      <c r="I72" s="24">
        <f t="shared" si="23"/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spans="1:255" s="7" customFormat="1">
      <c r="A73" s="65" t="s">
        <v>34</v>
      </c>
      <c r="B73" s="68"/>
      <c r="C73" s="49">
        <v>2022</v>
      </c>
      <c r="D73" s="24">
        <f>SUM(E73:I73)</f>
        <v>21635.3</v>
      </c>
      <c r="E73" s="24">
        <v>0</v>
      </c>
      <c r="F73" s="24">
        <v>19904.5</v>
      </c>
      <c r="G73" s="24">
        <v>0</v>
      </c>
      <c r="H73" s="24">
        <v>1730.8</v>
      </c>
      <c r="I73" s="24"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spans="1:255" s="7" customFormat="1">
      <c r="A74" s="66"/>
      <c r="B74" s="69"/>
      <c r="C74" s="49">
        <v>2023</v>
      </c>
      <c r="D74" s="24">
        <f>SUM(E74:I74)</f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pans="1:255" s="7" customFormat="1">
      <c r="A75" s="67"/>
      <c r="B75" s="70"/>
      <c r="C75" s="49" t="s">
        <v>18</v>
      </c>
      <c r="D75" s="24">
        <f t="shared" ref="D75:I75" si="24">SUM(D73:D74)</f>
        <v>21635.3</v>
      </c>
      <c r="E75" s="24">
        <f t="shared" si="24"/>
        <v>0</v>
      </c>
      <c r="F75" s="24">
        <f t="shared" si="24"/>
        <v>19904.5</v>
      </c>
      <c r="G75" s="24">
        <f t="shared" si="24"/>
        <v>0</v>
      </c>
      <c r="H75" s="24">
        <f t="shared" si="24"/>
        <v>1730.8</v>
      </c>
      <c r="I75" s="24">
        <f t="shared" si="24"/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pans="1:255" s="7" customFormat="1">
      <c r="A76" s="63" t="s">
        <v>35</v>
      </c>
      <c r="B76" s="68"/>
      <c r="C76" s="50">
        <v>2022</v>
      </c>
      <c r="D76" s="17">
        <f t="shared" ref="D76:H77" si="25">D79</f>
        <v>0</v>
      </c>
      <c r="E76" s="17">
        <f t="shared" si="25"/>
        <v>0</v>
      </c>
      <c r="F76" s="17">
        <f t="shared" si="25"/>
        <v>0</v>
      </c>
      <c r="G76" s="17">
        <f t="shared" si="25"/>
        <v>0</v>
      </c>
      <c r="H76" s="17">
        <f t="shared" si="25"/>
        <v>0</v>
      </c>
      <c r="I76" s="17"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pans="1:255" s="7" customFormat="1">
      <c r="A77" s="63"/>
      <c r="B77" s="69"/>
      <c r="C77" s="50">
        <v>2023</v>
      </c>
      <c r="D77" s="17">
        <f t="shared" si="25"/>
        <v>7191.3</v>
      </c>
      <c r="E77" s="17">
        <f t="shared" si="25"/>
        <v>0</v>
      </c>
      <c r="F77" s="17">
        <f t="shared" si="25"/>
        <v>0</v>
      </c>
      <c r="G77" s="17">
        <f t="shared" si="25"/>
        <v>0</v>
      </c>
      <c r="H77" s="17">
        <f t="shared" si="25"/>
        <v>7191.3</v>
      </c>
      <c r="I77" s="17">
        <f>I80</f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pans="1:255" s="7" customFormat="1">
      <c r="A78" s="63"/>
      <c r="B78" s="70"/>
      <c r="C78" s="50" t="s">
        <v>18</v>
      </c>
      <c r="D78" s="17">
        <f t="shared" ref="D78:I78" si="26">SUM(D76:D77)</f>
        <v>7191.3</v>
      </c>
      <c r="E78" s="17">
        <f t="shared" si="26"/>
        <v>0</v>
      </c>
      <c r="F78" s="17">
        <f t="shared" si="26"/>
        <v>0</v>
      </c>
      <c r="G78" s="17">
        <f t="shared" si="26"/>
        <v>0</v>
      </c>
      <c r="H78" s="17">
        <f t="shared" si="26"/>
        <v>7191.3</v>
      </c>
      <c r="I78" s="17">
        <f t="shared" si="26"/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pans="1:255" s="7" customFormat="1">
      <c r="A79" s="65" t="s">
        <v>36</v>
      </c>
      <c r="B79" s="68"/>
      <c r="C79" s="49">
        <v>2022</v>
      </c>
      <c r="D79" s="24">
        <f>SUM(E79:I79)</f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pans="1:255" s="7" customFormat="1" ht="20.25" customHeight="1">
      <c r="A80" s="66"/>
      <c r="B80" s="69"/>
      <c r="C80" s="49">
        <v>2023</v>
      </c>
      <c r="D80" s="24">
        <f>SUM(E80:I80)</f>
        <v>7191.3</v>
      </c>
      <c r="E80" s="24">
        <v>0</v>
      </c>
      <c r="F80" s="24">
        <v>0</v>
      </c>
      <c r="G80" s="24">
        <v>0</v>
      </c>
      <c r="H80" s="24">
        <v>7191.3</v>
      </c>
      <c r="I80" s="24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pans="1:255" s="7" customFormat="1" ht="18" customHeight="1">
      <c r="A81" s="67"/>
      <c r="B81" s="70"/>
      <c r="C81" s="49" t="s">
        <v>18</v>
      </c>
      <c r="D81" s="24">
        <f t="shared" ref="D81:I81" si="27">SUM(D79:D80)</f>
        <v>7191.3</v>
      </c>
      <c r="E81" s="24">
        <f t="shared" si="27"/>
        <v>0</v>
      </c>
      <c r="F81" s="24">
        <f t="shared" si="27"/>
        <v>0</v>
      </c>
      <c r="G81" s="24">
        <f t="shared" si="27"/>
        <v>0</v>
      </c>
      <c r="H81" s="24">
        <f t="shared" si="27"/>
        <v>7191.3</v>
      </c>
      <c r="I81" s="24">
        <f t="shared" si="27"/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spans="1:255" s="7" customFormat="1" ht="18" customHeight="1">
      <c r="A82" s="63" t="s">
        <v>37</v>
      </c>
      <c r="B82" s="68"/>
      <c r="C82" s="50">
        <v>2022</v>
      </c>
      <c r="D82" s="17">
        <f t="shared" ref="D82:H83" si="28">D85</f>
        <v>0</v>
      </c>
      <c r="E82" s="17">
        <f t="shared" si="28"/>
        <v>0</v>
      </c>
      <c r="F82" s="17">
        <f t="shared" si="28"/>
        <v>0</v>
      </c>
      <c r="G82" s="17">
        <f t="shared" si="28"/>
        <v>0</v>
      </c>
      <c r="H82" s="17">
        <f t="shared" si="28"/>
        <v>0</v>
      </c>
      <c r="I82" s="17">
        <v>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spans="1:255" s="7" customFormat="1" ht="18" customHeight="1">
      <c r="A83" s="63"/>
      <c r="B83" s="69"/>
      <c r="C83" s="50">
        <v>2023</v>
      </c>
      <c r="D83" s="17">
        <f t="shared" si="28"/>
        <v>0</v>
      </c>
      <c r="E83" s="17">
        <f t="shared" si="28"/>
        <v>0</v>
      </c>
      <c r="F83" s="17">
        <f t="shared" si="28"/>
        <v>0</v>
      </c>
      <c r="G83" s="17">
        <f t="shared" si="28"/>
        <v>0</v>
      </c>
      <c r="H83" s="17">
        <f t="shared" si="28"/>
        <v>0</v>
      </c>
      <c r="I83" s="17">
        <f>I86</f>
        <v>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spans="1:255" s="7" customFormat="1" ht="45" customHeight="1">
      <c r="A84" s="63"/>
      <c r="B84" s="70"/>
      <c r="C84" s="50" t="s">
        <v>18</v>
      </c>
      <c r="D84" s="17">
        <f t="shared" ref="D84:I84" si="29">SUM(D82:D83)</f>
        <v>0</v>
      </c>
      <c r="E84" s="17">
        <f t="shared" si="29"/>
        <v>0</v>
      </c>
      <c r="F84" s="17">
        <f t="shared" si="29"/>
        <v>0</v>
      </c>
      <c r="G84" s="17">
        <f t="shared" si="29"/>
        <v>0</v>
      </c>
      <c r="H84" s="17">
        <f t="shared" si="29"/>
        <v>0</v>
      </c>
      <c r="I84" s="17">
        <f t="shared" si="29"/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spans="1:255" s="7" customFormat="1" ht="18" customHeight="1">
      <c r="A85" s="65" t="s">
        <v>38</v>
      </c>
      <c r="B85" s="68"/>
      <c r="C85" s="49">
        <v>2022</v>
      </c>
      <c r="D85" s="24">
        <f>SUM(E85:I85)</f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spans="1:255" s="7" customFormat="1" ht="24" customHeight="1">
      <c r="A86" s="66"/>
      <c r="B86" s="69"/>
      <c r="C86" s="49">
        <v>2023</v>
      </c>
      <c r="D86" s="24">
        <f>SUM(E86:I86)</f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spans="1:255" s="7" customFormat="1" ht="33" customHeight="1">
      <c r="A87" s="67"/>
      <c r="B87" s="70"/>
      <c r="C87" s="49" t="s">
        <v>18</v>
      </c>
      <c r="D87" s="24">
        <f t="shared" ref="D87:I87" si="30">SUM(D85:D86)</f>
        <v>0</v>
      </c>
      <c r="E87" s="24">
        <f t="shared" si="30"/>
        <v>0</v>
      </c>
      <c r="F87" s="24">
        <f t="shared" si="30"/>
        <v>0</v>
      </c>
      <c r="G87" s="24">
        <f t="shared" si="30"/>
        <v>0</v>
      </c>
      <c r="H87" s="24">
        <f t="shared" si="30"/>
        <v>0</v>
      </c>
      <c r="I87" s="24">
        <f t="shared" si="30"/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spans="1:255" s="7" customFormat="1" ht="18" customHeight="1">
      <c r="A88" s="71" t="s">
        <v>39</v>
      </c>
      <c r="B88" s="72"/>
      <c r="C88" s="58">
        <v>2024</v>
      </c>
      <c r="D88" s="55">
        <f>D92</f>
        <v>9980</v>
      </c>
      <c r="E88" s="55">
        <f t="shared" ref="E88:I88" si="31">E92</f>
        <v>0</v>
      </c>
      <c r="F88" s="55">
        <f t="shared" si="31"/>
        <v>0</v>
      </c>
      <c r="G88" s="55">
        <f t="shared" si="31"/>
        <v>0</v>
      </c>
      <c r="H88" s="55">
        <f t="shared" si="31"/>
        <v>9980</v>
      </c>
      <c r="I88" s="55">
        <f t="shared" si="31"/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spans="1:255" s="7" customFormat="1" ht="18" customHeight="1">
      <c r="A89" s="71"/>
      <c r="B89" s="73"/>
      <c r="C89" s="58">
        <v>2025</v>
      </c>
      <c r="D89" s="55">
        <f t="shared" ref="D89:I90" si="32">D93</f>
        <v>9980</v>
      </c>
      <c r="E89" s="55">
        <f t="shared" si="32"/>
        <v>0</v>
      </c>
      <c r="F89" s="55">
        <f t="shared" si="32"/>
        <v>0</v>
      </c>
      <c r="G89" s="55">
        <f t="shared" si="32"/>
        <v>0</v>
      </c>
      <c r="H89" s="55">
        <f t="shared" si="32"/>
        <v>9980</v>
      </c>
      <c r="I89" s="55">
        <f t="shared" si="32"/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spans="1:255" s="7" customFormat="1" ht="18" customHeight="1">
      <c r="A90" s="71"/>
      <c r="B90" s="73"/>
      <c r="C90" s="58">
        <v>2026</v>
      </c>
      <c r="D90" s="55">
        <f t="shared" si="32"/>
        <v>9980</v>
      </c>
      <c r="E90" s="55">
        <f t="shared" si="32"/>
        <v>0</v>
      </c>
      <c r="F90" s="55">
        <f t="shared" si="32"/>
        <v>0</v>
      </c>
      <c r="G90" s="55">
        <f t="shared" si="32"/>
        <v>0</v>
      </c>
      <c r="H90" s="55">
        <f t="shared" si="32"/>
        <v>9980</v>
      </c>
      <c r="I90" s="55">
        <f t="shared" si="32"/>
        <v>0</v>
      </c>
      <c r="J90" s="41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spans="1:255" s="7" customFormat="1" ht="18" customHeight="1">
      <c r="A91" s="71"/>
      <c r="B91" s="74"/>
      <c r="C91" s="58" t="s">
        <v>18</v>
      </c>
      <c r="D91" s="36">
        <f>SUM(D88:D90)</f>
        <v>29940</v>
      </c>
      <c r="E91" s="36">
        <f t="shared" ref="E91:I91" si="33">SUM(E88:E90)</f>
        <v>0</v>
      </c>
      <c r="F91" s="36">
        <f t="shared" si="33"/>
        <v>0</v>
      </c>
      <c r="G91" s="36">
        <f t="shared" si="33"/>
        <v>0</v>
      </c>
      <c r="H91" s="36">
        <f t="shared" si="33"/>
        <v>29940</v>
      </c>
      <c r="I91" s="36">
        <f t="shared" si="33"/>
        <v>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spans="1:255" s="7" customFormat="1" ht="24.75" customHeight="1">
      <c r="A92" s="63" t="s">
        <v>40</v>
      </c>
      <c r="B92" s="68"/>
      <c r="C92" s="50">
        <v>2024</v>
      </c>
      <c r="D92" s="17">
        <f t="shared" ref="D92:I94" si="34">D96</f>
        <v>9980</v>
      </c>
      <c r="E92" s="17">
        <f t="shared" si="34"/>
        <v>0</v>
      </c>
      <c r="F92" s="17">
        <f t="shared" si="34"/>
        <v>0</v>
      </c>
      <c r="G92" s="17">
        <f t="shared" si="34"/>
        <v>0</v>
      </c>
      <c r="H92" s="17">
        <f t="shared" si="34"/>
        <v>9980</v>
      </c>
      <c r="I92" s="17">
        <f>I96</f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spans="1:255" s="7" customFormat="1" ht="24.75" customHeight="1">
      <c r="A93" s="63"/>
      <c r="B93" s="69"/>
      <c r="C93" s="50">
        <v>2025</v>
      </c>
      <c r="D93" s="17">
        <f>D97</f>
        <v>9980</v>
      </c>
      <c r="E93" s="17">
        <f t="shared" si="34"/>
        <v>0</v>
      </c>
      <c r="F93" s="17">
        <f t="shared" si="34"/>
        <v>0</v>
      </c>
      <c r="G93" s="17">
        <f t="shared" si="34"/>
        <v>0</v>
      </c>
      <c r="H93" s="17">
        <f t="shared" si="34"/>
        <v>9980</v>
      </c>
      <c r="I93" s="17">
        <f>I97</f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spans="1:255" s="7" customFormat="1" ht="22.5" customHeight="1">
      <c r="A94" s="63"/>
      <c r="B94" s="69"/>
      <c r="C94" s="50">
        <v>2026</v>
      </c>
      <c r="D94" s="17">
        <f>D98</f>
        <v>9980</v>
      </c>
      <c r="E94" s="17">
        <f t="shared" si="34"/>
        <v>0</v>
      </c>
      <c r="F94" s="17">
        <f t="shared" si="34"/>
        <v>0</v>
      </c>
      <c r="G94" s="17">
        <f t="shared" si="34"/>
        <v>0</v>
      </c>
      <c r="H94" s="17">
        <f t="shared" si="34"/>
        <v>9980</v>
      </c>
      <c r="I94" s="17">
        <f t="shared" si="34"/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spans="1:255" s="7" customFormat="1" ht="23.25" customHeight="1">
      <c r="A95" s="63"/>
      <c r="B95" s="70"/>
      <c r="C95" s="50" t="s">
        <v>18</v>
      </c>
      <c r="D95" s="17">
        <f>SUM(D92:D94)</f>
        <v>29940</v>
      </c>
      <c r="E95" s="17">
        <f t="shared" ref="E95:I95" si="35">SUM(E92:E94)</f>
        <v>0</v>
      </c>
      <c r="F95" s="17">
        <f t="shared" si="35"/>
        <v>0</v>
      </c>
      <c r="G95" s="17">
        <f t="shared" si="35"/>
        <v>0</v>
      </c>
      <c r="H95" s="17">
        <f t="shared" si="35"/>
        <v>29940</v>
      </c>
      <c r="I95" s="17">
        <f t="shared" si="35"/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  <row r="96" spans="1:255" s="7" customFormat="1" ht="18" customHeight="1">
      <c r="A96" s="80" t="s">
        <v>0</v>
      </c>
      <c r="B96" s="75"/>
      <c r="C96" s="57">
        <v>2024</v>
      </c>
      <c r="D96" s="33">
        <f>SUM(E96:I96)</f>
        <v>9980</v>
      </c>
      <c r="E96" s="33">
        <v>0</v>
      </c>
      <c r="F96" s="33">
        <v>0</v>
      </c>
      <c r="G96" s="33">
        <v>0</v>
      </c>
      <c r="H96" s="33">
        <v>9980</v>
      </c>
      <c r="I96" s="33"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</row>
    <row r="97" spans="1:255" s="7" customFormat="1" ht="18" customHeight="1">
      <c r="A97" s="81"/>
      <c r="B97" s="76"/>
      <c r="C97" s="37">
        <v>2025</v>
      </c>
      <c r="D97" s="33">
        <f>SUM(E97:I97)</f>
        <v>9980</v>
      </c>
      <c r="E97" s="33">
        <v>0</v>
      </c>
      <c r="F97" s="33">
        <v>0</v>
      </c>
      <c r="G97" s="33">
        <v>0</v>
      </c>
      <c r="H97" s="33">
        <v>9980</v>
      </c>
      <c r="I97" s="33"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</row>
    <row r="98" spans="1:255" s="7" customFormat="1" ht="18" customHeight="1">
      <c r="A98" s="81"/>
      <c r="B98" s="76"/>
      <c r="C98" s="37">
        <v>2026</v>
      </c>
      <c r="D98" s="33">
        <f>SUM(E98:I98)</f>
        <v>9980</v>
      </c>
      <c r="E98" s="33">
        <v>0</v>
      </c>
      <c r="F98" s="33">
        <v>0</v>
      </c>
      <c r="G98" s="33">
        <v>0</v>
      </c>
      <c r="H98" s="33">
        <v>9980</v>
      </c>
      <c r="I98" s="33"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</row>
    <row r="99" spans="1:255" s="7" customFormat="1" ht="18" customHeight="1">
      <c r="A99" s="82"/>
      <c r="B99" s="77"/>
      <c r="C99" s="37" t="s">
        <v>18</v>
      </c>
      <c r="D99" s="33">
        <f>SUM(D96:D98)</f>
        <v>29940</v>
      </c>
      <c r="E99" s="33">
        <f t="shared" ref="E99:I99" si="36">SUM(E96:E98)</f>
        <v>0</v>
      </c>
      <c r="F99" s="33">
        <f t="shared" si="36"/>
        <v>0</v>
      </c>
      <c r="G99" s="33">
        <f t="shared" si="36"/>
        <v>0</v>
      </c>
      <c r="H99" s="33">
        <f t="shared" si="36"/>
        <v>29940</v>
      </c>
      <c r="I99" s="33">
        <f t="shared" si="36"/>
        <v>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</row>
    <row r="100" spans="1:255" s="7" customFormat="1" ht="18" customHeight="1">
      <c r="A100" s="71" t="s">
        <v>41</v>
      </c>
      <c r="B100" s="72"/>
      <c r="C100" s="58">
        <v>2024</v>
      </c>
      <c r="D100" s="55">
        <f>D104+D116+D124+D132</f>
        <v>53744.4</v>
      </c>
      <c r="E100" s="55">
        <f t="shared" ref="E100:I100" si="37">E104+E116+E124+E132</f>
        <v>729.8</v>
      </c>
      <c r="F100" s="55">
        <f t="shared" si="37"/>
        <v>41661.1</v>
      </c>
      <c r="G100" s="55">
        <f t="shared" si="37"/>
        <v>9953.9</v>
      </c>
      <c r="H100" s="55">
        <f t="shared" si="37"/>
        <v>1399.6</v>
      </c>
      <c r="I100" s="55">
        <f t="shared" si="37"/>
        <v>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</row>
    <row r="101" spans="1:255" s="7" customFormat="1" ht="18" customHeight="1">
      <c r="A101" s="71"/>
      <c r="B101" s="73"/>
      <c r="C101" s="58">
        <v>2025</v>
      </c>
      <c r="D101" s="55">
        <f t="shared" ref="D101:I102" si="38">D105+D117+D125+D133</f>
        <v>38427.300000000003</v>
      </c>
      <c r="E101" s="55">
        <f t="shared" si="38"/>
        <v>0</v>
      </c>
      <c r="F101" s="55">
        <f t="shared" si="38"/>
        <v>35737.300000000003</v>
      </c>
      <c r="G101" s="55">
        <f t="shared" si="38"/>
        <v>0</v>
      </c>
      <c r="H101" s="55">
        <f t="shared" si="38"/>
        <v>2690</v>
      </c>
      <c r="I101" s="55">
        <f t="shared" si="38"/>
        <v>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</row>
    <row r="102" spans="1:255" s="7" customFormat="1" ht="18" customHeight="1">
      <c r="A102" s="71"/>
      <c r="B102" s="73"/>
      <c r="C102" s="58">
        <v>2026</v>
      </c>
      <c r="D102" s="55">
        <f t="shared" si="38"/>
        <v>2925.2000000000003</v>
      </c>
      <c r="E102" s="55">
        <f t="shared" si="38"/>
        <v>386.4</v>
      </c>
      <c r="F102" s="55">
        <f t="shared" si="38"/>
        <v>2275.5</v>
      </c>
      <c r="G102" s="55">
        <f t="shared" si="38"/>
        <v>0</v>
      </c>
      <c r="H102" s="55">
        <f t="shared" si="38"/>
        <v>263.3</v>
      </c>
      <c r="I102" s="55">
        <f t="shared" si="38"/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</row>
    <row r="103" spans="1:255" s="7" customFormat="1" ht="18" customHeight="1">
      <c r="A103" s="71"/>
      <c r="B103" s="74"/>
      <c r="C103" s="58" t="s">
        <v>18</v>
      </c>
      <c r="D103" s="36">
        <f>SUM(D100:D102)</f>
        <v>95096.900000000009</v>
      </c>
      <c r="E103" s="36">
        <f t="shared" ref="E103:I103" si="39">SUM(E100:E102)</f>
        <v>1116.1999999999998</v>
      </c>
      <c r="F103" s="36">
        <f t="shared" si="39"/>
        <v>79673.899999999994</v>
      </c>
      <c r="G103" s="36">
        <f t="shared" si="39"/>
        <v>9953.9</v>
      </c>
      <c r="H103" s="36">
        <f t="shared" si="39"/>
        <v>4352.8999999999996</v>
      </c>
      <c r="I103" s="36">
        <f t="shared" si="39"/>
        <v>0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</row>
    <row r="104" spans="1:255" s="7" customFormat="1" ht="18" customHeight="1">
      <c r="A104" s="63" t="s">
        <v>42</v>
      </c>
      <c r="B104" s="68"/>
      <c r="C104" s="51">
        <v>2024</v>
      </c>
      <c r="D104" s="17">
        <f>D108+D112</f>
        <v>4904.1000000000004</v>
      </c>
      <c r="E104" s="17">
        <f t="shared" ref="E104:I106" si="40">E108+E112</f>
        <v>0</v>
      </c>
      <c r="F104" s="17">
        <f t="shared" si="40"/>
        <v>4560.8</v>
      </c>
      <c r="G104" s="17">
        <f t="shared" si="40"/>
        <v>0</v>
      </c>
      <c r="H104" s="17">
        <f t="shared" si="40"/>
        <v>343.3</v>
      </c>
      <c r="I104" s="17">
        <f t="shared" si="40"/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</row>
    <row r="105" spans="1:255" s="7" customFormat="1" ht="18" customHeight="1">
      <c r="A105" s="63"/>
      <c r="B105" s="69"/>
      <c r="C105" s="51">
        <v>2025</v>
      </c>
      <c r="D105" s="17">
        <f>D109+D113</f>
        <v>38427.300000000003</v>
      </c>
      <c r="E105" s="17">
        <f t="shared" si="40"/>
        <v>0</v>
      </c>
      <c r="F105" s="17">
        <f t="shared" si="40"/>
        <v>35737.300000000003</v>
      </c>
      <c r="G105" s="17">
        <f t="shared" si="40"/>
        <v>0</v>
      </c>
      <c r="H105" s="17">
        <f t="shared" si="40"/>
        <v>2690</v>
      </c>
      <c r="I105" s="17">
        <f t="shared" si="40"/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</row>
    <row r="106" spans="1:255" s="7" customFormat="1" ht="18" customHeight="1">
      <c r="A106" s="63"/>
      <c r="B106" s="69"/>
      <c r="C106" s="51">
        <v>2026</v>
      </c>
      <c r="D106" s="17">
        <f>D110+D114</f>
        <v>0</v>
      </c>
      <c r="E106" s="17">
        <f t="shared" si="40"/>
        <v>0</v>
      </c>
      <c r="F106" s="17">
        <f t="shared" si="40"/>
        <v>0</v>
      </c>
      <c r="G106" s="17">
        <f t="shared" si="40"/>
        <v>0</v>
      </c>
      <c r="H106" s="17">
        <f t="shared" si="40"/>
        <v>0</v>
      </c>
      <c r="I106" s="17">
        <f t="shared" si="40"/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</row>
    <row r="107" spans="1:255" s="7" customFormat="1" ht="18" customHeight="1">
      <c r="A107" s="63"/>
      <c r="B107" s="70"/>
      <c r="C107" s="51" t="s">
        <v>18</v>
      </c>
      <c r="D107" s="17">
        <f>SUM(D104:D106)</f>
        <v>43331.4</v>
      </c>
      <c r="E107" s="17">
        <f t="shared" ref="E107:I107" si="41">SUM(E104:E106)</f>
        <v>0</v>
      </c>
      <c r="F107" s="17">
        <f t="shared" si="41"/>
        <v>40298.100000000006</v>
      </c>
      <c r="G107" s="17">
        <f t="shared" si="41"/>
        <v>0</v>
      </c>
      <c r="H107" s="17">
        <f t="shared" si="41"/>
        <v>3033.3</v>
      </c>
      <c r="I107" s="17">
        <f t="shared" si="41"/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</row>
    <row r="108" spans="1:255" s="7" customFormat="1" ht="18" customHeight="1">
      <c r="A108" s="65" t="s">
        <v>30</v>
      </c>
      <c r="B108" s="68"/>
      <c r="C108" s="52">
        <v>2024</v>
      </c>
      <c r="D108" s="24">
        <f>SUM(E108:I108)</f>
        <v>4904.1000000000004</v>
      </c>
      <c r="E108" s="24">
        <v>0</v>
      </c>
      <c r="F108" s="24">
        <v>4560.8</v>
      </c>
      <c r="G108" s="24">
        <v>0</v>
      </c>
      <c r="H108" s="33">
        <v>343.3</v>
      </c>
      <c r="I108" s="24"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</row>
    <row r="109" spans="1:255" s="7" customFormat="1" ht="18" customHeight="1">
      <c r="A109" s="66"/>
      <c r="B109" s="69"/>
      <c r="C109" s="52">
        <v>2025</v>
      </c>
      <c r="D109" s="24">
        <f t="shared" ref="D109:D110" si="42">SUM(E109:I109)</f>
        <v>5448.4</v>
      </c>
      <c r="E109" s="24">
        <v>0</v>
      </c>
      <c r="F109" s="24">
        <v>5067</v>
      </c>
      <c r="G109" s="24">
        <v>0</v>
      </c>
      <c r="H109" s="24">
        <v>381.4</v>
      </c>
      <c r="I109" s="24"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</row>
    <row r="110" spans="1:255" s="7" customFormat="1" ht="18" customHeight="1">
      <c r="A110" s="66"/>
      <c r="B110" s="69"/>
      <c r="C110" s="52">
        <v>2026</v>
      </c>
      <c r="D110" s="24">
        <f t="shared" si="42"/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</row>
    <row r="111" spans="1:255" s="7" customFormat="1" ht="18" customHeight="1">
      <c r="A111" s="67"/>
      <c r="B111" s="70"/>
      <c r="C111" s="52" t="s">
        <v>18</v>
      </c>
      <c r="D111" s="24">
        <f>SUM(D108:D110)</f>
        <v>10352.5</v>
      </c>
      <c r="E111" s="24">
        <f t="shared" ref="E111:I111" si="43">SUM(E108:E110)</f>
        <v>0</v>
      </c>
      <c r="F111" s="24">
        <f t="shared" si="43"/>
        <v>9627.7999999999993</v>
      </c>
      <c r="G111" s="24">
        <f t="shared" si="43"/>
        <v>0</v>
      </c>
      <c r="H111" s="24">
        <f t="shared" si="43"/>
        <v>724.7</v>
      </c>
      <c r="I111" s="24">
        <f t="shared" si="43"/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</row>
    <row r="112" spans="1:255" s="7" customFormat="1" ht="18" customHeight="1">
      <c r="A112" s="65" t="s">
        <v>43</v>
      </c>
      <c r="B112" s="68"/>
      <c r="C112" s="52">
        <v>2024</v>
      </c>
      <c r="D112" s="24">
        <f>SUM(E112:I112)</f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</row>
    <row r="113" spans="1:255" s="7" customFormat="1" ht="18" customHeight="1">
      <c r="A113" s="66"/>
      <c r="B113" s="69"/>
      <c r="C113" s="52">
        <v>2025</v>
      </c>
      <c r="D113" s="24">
        <f>SUM(E113:I113)</f>
        <v>32978.9</v>
      </c>
      <c r="E113" s="24">
        <v>0</v>
      </c>
      <c r="F113" s="24">
        <v>30670.3</v>
      </c>
      <c r="G113" s="24">
        <v>0</v>
      </c>
      <c r="H113" s="24">
        <v>2308.6</v>
      </c>
      <c r="I113" s="24"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</row>
    <row r="114" spans="1:255" s="7" customFormat="1" ht="18" customHeight="1">
      <c r="A114" s="66"/>
      <c r="B114" s="69"/>
      <c r="C114" s="52">
        <v>2026</v>
      </c>
      <c r="D114" s="24">
        <f>SUM(E114:I114)</f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</row>
    <row r="115" spans="1:255" s="7" customFormat="1" ht="18" customHeight="1">
      <c r="A115" s="67"/>
      <c r="B115" s="70"/>
      <c r="C115" s="52" t="s">
        <v>18</v>
      </c>
      <c r="D115" s="24">
        <f>SUM(D112:D114)</f>
        <v>32978.9</v>
      </c>
      <c r="E115" s="24">
        <f t="shared" ref="E115:I115" si="44">SUM(E112:E114)</f>
        <v>0</v>
      </c>
      <c r="F115" s="24">
        <f t="shared" si="44"/>
        <v>30670.3</v>
      </c>
      <c r="G115" s="24">
        <f t="shared" si="44"/>
        <v>0</v>
      </c>
      <c r="H115" s="24">
        <f t="shared" si="44"/>
        <v>2308.6</v>
      </c>
      <c r="I115" s="24">
        <f t="shared" si="44"/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</row>
    <row r="116" spans="1:255" s="7" customFormat="1" ht="18" customHeight="1">
      <c r="A116" s="63" t="s">
        <v>44</v>
      </c>
      <c r="B116" s="68"/>
      <c r="C116" s="51">
        <v>2024</v>
      </c>
      <c r="D116" s="17">
        <f t="shared" ref="D116:I118" si="45">D120</f>
        <v>10215</v>
      </c>
      <c r="E116" s="17">
        <f t="shared" si="45"/>
        <v>0</v>
      </c>
      <c r="F116" s="17">
        <f t="shared" si="45"/>
        <v>9500</v>
      </c>
      <c r="G116" s="17">
        <f t="shared" si="45"/>
        <v>0</v>
      </c>
      <c r="H116" s="17">
        <f t="shared" si="45"/>
        <v>715</v>
      </c>
      <c r="I116" s="17"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</row>
    <row r="117" spans="1:255" s="7" customFormat="1" ht="18" customHeight="1">
      <c r="A117" s="63"/>
      <c r="B117" s="69"/>
      <c r="C117" s="51">
        <v>2025</v>
      </c>
      <c r="D117" s="17">
        <f>D121</f>
        <v>0</v>
      </c>
      <c r="E117" s="17">
        <f t="shared" si="45"/>
        <v>0</v>
      </c>
      <c r="F117" s="17">
        <f t="shared" si="45"/>
        <v>0</v>
      </c>
      <c r="G117" s="17">
        <f t="shared" si="45"/>
        <v>0</v>
      </c>
      <c r="H117" s="17">
        <f t="shared" si="45"/>
        <v>0</v>
      </c>
      <c r="I117" s="17">
        <f>I121</f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</row>
    <row r="118" spans="1:255" s="7" customFormat="1" ht="18" customHeight="1">
      <c r="A118" s="63"/>
      <c r="B118" s="69"/>
      <c r="C118" s="51">
        <v>2026</v>
      </c>
      <c r="D118" s="17">
        <f>D122</f>
        <v>0</v>
      </c>
      <c r="E118" s="17">
        <f t="shared" si="45"/>
        <v>0</v>
      </c>
      <c r="F118" s="17">
        <f t="shared" si="45"/>
        <v>0</v>
      </c>
      <c r="G118" s="17">
        <f t="shared" si="45"/>
        <v>0</v>
      </c>
      <c r="H118" s="17">
        <f t="shared" si="45"/>
        <v>0</v>
      </c>
      <c r="I118" s="17">
        <f t="shared" si="45"/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</row>
    <row r="119" spans="1:255" s="7" customFormat="1" ht="24.75" customHeight="1">
      <c r="A119" s="63"/>
      <c r="B119" s="70"/>
      <c r="C119" s="51" t="s">
        <v>18</v>
      </c>
      <c r="D119" s="17">
        <f>SUM(D116:D118)</f>
        <v>10215</v>
      </c>
      <c r="E119" s="17">
        <f t="shared" ref="E119:I119" si="46">SUM(E116:E118)</f>
        <v>0</v>
      </c>
      <c r="F119" s="17">
        <f t="shared" si="46"/>
        <v>9500</v>
      </c>
      <c r="G119" s="17">
        <f t="shared" si="46"/>
        <v>0</v>
      </c>
      <c r="H119" s="17">
        <f t="shared" si="46"/>
        <v>715</v>
      </c>
      <c r="I119" s="17">
        <f t="shared" si="46"/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</row>
    <row r="120" spans="1:255" s="7" customFormat="1" ht="18" customHeight="1">
      <c r="A120" s="65" t="s">
        <v>38</v>
      </c>
      <c r="B120" s="68"/>
      <c r="C120" s="37">
        <v>2024</v>
      </c>
      <c r="D120" s="33">
        <f>SUM(E120:I120)</f>
        <v>10215</v>
      </c>
      <c r="E120" s="33">
        <v>0</v>
      </c>
      <c r="F120" s="33">
        <v>9500</v>
      </c>
      <c r="G120" s="33">
        <v>0</v>
      </c>
      <c r="H120" s="33">
        <v>715</v>
      </c>
      <c r="I120" s="33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</row>
    <row r="121" spans="1:255" s="7" customFormat="1" ht="18" customHeight="1">
      <c r="A121" s="66"/>
      <c r="B121" s="69"/>
      <c r="C121" s="52">
        <v>2025</v>
      </c>
      <c r="D121" s="24">
        <f>SUM(E121:I121)</f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spans="1:255" s="7" customFormat="1" ht="18" customHeight="1">
      <c r="A122" s="66"/>
      <c r="B122" s="69"/>
      <c r="C122" s="52">
        <v>2026</v>
      </c>
      <c r="D122" s="24">
        <f>SUM(E122:I122)</f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</row>
    <row r="123" spans="1:255" s="7" customFormat="1" ht="18" customHeight="1">
      <c r="A123" s="67"/>
      <c r="B123" s="70"/>
      <c r="C123" s="52" t="s">
        <v>18</v>
      </c>
      <c r="D123" s="24">
        <f>SUM(D120:D122)</f>
        <v>10215</v>
      </c>
      <c r="E123" s="24">
        <f t="shared" ref="E123:I123" si="47">SUM(E120:E122)</f>
        <v>0</v>
      </c>
      <c r="F123" s="24">
        <f t="shared" si="47"/>
        <v>9500</v>
      </c>
      <c r="G123" s="24">
        <f t="shared" si="47"/>
        <v>0</v>
      </c>
      <c r="H123" s="24">
        <f t="shared" si="47"/>
        <v>715</v>
      </c>
      <c r="I123" s="24">
        <f t="shared" si="47"/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</row>
    <row r="124" spans="1:255" s="7" customFormat="1" ht="21.75" customHeight="1">
      <c r="A124" s="63" t="s">
        <v>45</v>
      </c>
      <c r="B124" s="68"/>
      <c r="C124" s="51">
        <v>2024</v>
      </c>
      <c r="D124" s="17">
        <f t="shared" ref="D124:I126" si="48">D128</f>
        <v>4875.3</v>
      </c>
      <c r="E124" s="17">
        <f t="shared" si="48"/>
        <v>729.8</v>
      </c>
      <c r="F124" s="17">
        <f t="shared" si="48"/>
        <v>3804.2</v>
      </c>
      <c r="G124" s="17">
        <f t="shared" si="48"/>
        <v>0</v>
      </c>
      <c r="H124" s="17">
        <f t="shared" si="48"/>
        <v>341.3</v>
      </c>
      <c r="I124" s="17"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</row>
    <row r="125" spans="1:255" s="7" customFormat="1" ht="16.5" customHeight="1">
      <c r="A125" s="63"/>
      <c r="B125" s="69"/>
      <c r="C125" s="51">
        <v>2025</v>
      </c>
      <c r="D125" s="17">
        <f>D129</f>
        <v>0</v>
      </c>
      <c r="E125" s="17">
        <f t="shared" si="48"/>
        <v>0</v>
      </c>
      <c r="F125" s="17">
        <f t="shared" si="48"/>
        <v>0</v>
      </c>
      <c r="G125" s="17">
        <f t="shared" si="48"/>
        <v>0</v>
      </c>
      <c r="H125" s="17">
        <f t="shared" si="48"/>
        <v>0</v>
      </c>
      <c r="I125" s="17">
        <f>I129</f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</row>
    <row r="126" spans="1:255" s="7" customFormat="1" ht="20.25" customHeight="1">
      <c r="A126" s="63"/>
      <c r="B126" s="69"/>
      <c r="C126" s="51">
        <v>2026</v>
      </c>
      <c r="D126" s="17">
        <f>D130</f>
        <v>2925.2000000000003</v>
      </c>
      <c r="E126" s="17">
        <f t="shared" si="48"/>
        <v>386.4</v>
      </c>
      <c r="F126" s="17">
        <f t="shared" si="48"/>
        <v>2275.5</v>
      </c>
      <c r="G126" s="17">
        <f t="shared" si="48"/>
        <v>0</v>
      </c>
      <c r="H126" s="17">
        <f t="shared" si="48"/>
        <v>263.3</v>
      </c>
      <c r="I126" s="17">
        <f t="shared" si="48"/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</row>
    <row r="127" spans="1:255" s="7" customFormat="1" ht="18" customHeight="1">
      <c r="A127" s="63"/>
      <c r="B127" s="70"/>
      <c r="C127" s="51" t="s">
        <v>18</v>
      </c>
      <c r="D127" s="17">
        <f>SUM(D124:D126)</f>
        <v>7800.5</v>
      </c>
      <c r="E127" s="17">
        <f t="shared" ref="E127:I127" si="49">SUM(E124:E126)</f>
        <v>1116.1999999999998</v>
      </c>
      <c r="F127" s="17">
        <f t="shared" si="49"/>
        <v>6079.7</v>
      </c>
      <c r="G127" s="17">
        <f t="shared" si="49"/>
        <v>0</v>
      </c>
      <c r="H127" s="17">
        <f t="shared" si="49"/>
        <v>604.6</v>
      </c>
      <c r="I127" s="17">
        <f t="shared" si="49"/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</row>
    <row r="128" spans="1:255" s="7" customFormat="1" ht="24" customHeight="1">
      <c r="A128" s="65" t="s">
        <v>46</v>
      </c>
      <c r="B128" s="68"/>
      <c r="C128" s="52">
        <v>2024</v>
      </c>
      <c r="D128" s="24">
        <f>SUM(E128:I128)</f>
        <v>4875.3</v>
      </c>
      <c r="E128" s="24">
        <v>729.8</v>
      </c>
      <c r="F128" s="24">
        <v>3804.2</v>
      </c>
      <c r="G128" s="24">
        <v>0</v>
      </c>
      <c r="H128" s="24">
        <v>341.3</v>
      </c>
      <c r="I128" s="24"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</row>
    <row r="129" spans="1:255" s="7" customFormat="1" ht="19.5" customHeight="1">
      <c r="A129" s="66"/>
      <c r="B129" s="69"/>
      <c r="C129" s="52">
        <v>2025</v>
      </c>
      <c r="D129" s="24">
        <f>SUM(E129:I129)</f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</row>
    <row r="130" spans="1:255" s="7" customFormat="1" ht="20.25" customHeight="1">
      <c r="A130" s="66"/>
      <c r="B130" s="69"/>
      <c r="C130" s="52">
        <v>2026</v>
      </c>
      <c r="D130" s="24">
        <f>SUM(E130:I130)</f>
        <v>2925.2000000000003</v>
      </c>
      <c r="E130" s="24">
        <v>386.4</v>
      </c>
      <c r="F130" s="24">
        <v>2275.5</v>
      </c>
      <c r="G130" s="24">
        <v>0</v>
      </c>
      <c r="H130" s="24">
        <v>263.3</v>
      </c>
      <c r="I130" s="24"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</row>
    <row r="131" spans="1:255" ht="19.5" customHeight="1">
      <c r="A131" s="67"/>
      <c r="B131" s="70"/>
      <c r="C131" s="52" t="s">
        <v>18</v>
      </c>
      <c r="D131" s="24">
        <f>SUM(D128:D130)</f>
        <v>7800.5</v>
      </c>
      <c r="E131" s="24">
        <f t="shared" ref="E131:I131" si="50">SUM(E128:E130)</f>
        <v>1116.1999999999998</v>
      </c>
      <c r="F131" s="24">
        <f t="shared" si="50"/>
        <v>6079.7</v>
      </c>
      <c r="G131" s="24">
        <f t="shared" si="50"/>
        <v>0</v>
      </c>
      <c r="H131" s="24">
        <f t="shared" si="50"/>
        <v>604.6</v>
      </c>
      <c r="I131" s="24">
        <f t="shared" si="50"/>
        <v>0</v>
      </c>
    </row>
    <row r="132" spans="1:255" s="7" customFormat="1" ht="21.75" customHeight="1">
      <c r="A132" s="71" t="s">
        <v>83</v>
      </c>
      <c r="B132" s="75"/>
      <c r="C132" s="35">
        <v>2024</v>
      </c>
      <c r="D132" s="36">
        <f t="shared" ref="D132:I134" si="51">D136</f>
        <v>33750</v>
      </c>
      <c r="E132" s="36">
        <f t="shared" si="51"/>
        <v>0</v>
      </c>
      <c r="F132" s="36">
        <f t="shared" si="51"/>
        <v>23796.1</v>
      </c>
      <c r="G132" s="36">
        <f t="shared" si="51"/>
        <v>9953.9</v>
      </c>
      <c r="H132" s="36">
        <f t="shared" si="51"/>
        <v>0</v>
      </c>
      <c r="I132" s="36"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</row>
    <row r="133" spans="1:255" s="7" customFormat="1" ht="16.5" customHeight="1">
      <c r="A133" s="71"/>
      <c r="B133" s="76"/>
      <c r="C133" s="35">
        <v>2025</v>
      </c>
      <c r="D133" s="36">
        <f>D137</f>
        <v>0</v>
      </c>
      <c r="E133" s="36">
        <f t="shared" si="51"/>
        <v>0</v>
      </c>
      <c r="F133" s="36">
        <f t="shared" si="51"/>
        <v>0</v>
      </c>
      <c r="G133" s="36">
        <f t="shared" si="51"/>
        <v>0</v>
      </c>
      <c r="H133" s="36">
        <f t="shared" si="51"/>
        <v>0</v>
      </c>
      <c r="I133" s="36">
        <f>I137</f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spans="1:255" s="7" customFormat="1" ht="20.25" customHeight="1">
      <c r="A134" s="71"/>
      <c r="B134" s="76"/>
      <c r="C134" s="35">
        <v>2026</v>
      </c>
      <c r="D134" s="36">
        <f>D138</f>
        <v>0</v>
      </c>
      <c r="E134" s="36">
        <f t="shared" si="51"/>
        <v>0</v>
      </c>
      <c r="F134" s="36">
        <f t="shared" si="51"/>
        <v>0</v>
      </c>
      <c r="G134" s="36">
        <f t="shared" si="51"/>
        <v>0</v>
      </c>
      <c r="H134" s="36">
        <f t="shared" si="51"/>
        <v>0</v>
      </c>
      <c r="I134" s="36">
        <f t="shared" si="51"/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</row>
    <row r="135" spans="1:255" s="7" customFormat="1" ht="28.5" customHeight="1">
      <c r="A135" s="71"/>
      <c r="B135" s="77"/>
      <c r="C135" s="35" t="s">
        <v>18</v>
      </c>
      <c r="D135" s="36">
        <f>SUM(D132:D134)</f>
        <v>33750</v>
      </c>
      <c r="E135" s="36">
        <f t="shared" ref="E135:I135" si="52">SUM(E132:E134)</f>
        <v>0</v>
      </c>
      <c r="F135" s="36">
        <f t="shared" si="52"/>
        <v>23796.1</v>
      </c>
      <c r="G135" s="36">
        <f t="shared" si="52"/>
        <v>9953.9</v>
      </c>
      <c r="H135" s="36">
        <f t="shared" si="52"/>
        <v>0</v>
      </c>
      <c r="I135" s="36">
        <f t="shared" si="52"/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</row>
    <row r="136" spans="1:255" s="7" customFormat="1" ht="24" customHeight="1">
      <c r="A136" s="80" t="s">
        <v>84</v>
      </c>
      <c r="B136" s="75"/>
      <c r="C136" s="37">
        <v>2024</v>
      </c>
      <c r="D136" s="33">
        <f>SUM(E136:I136)</f>
        <v>33750</v>
      </c>
      <c r="E136" s="33">
        <v>0</v>
      </c>
      <c r="F136" s="33">
        <v>23796.1</v>
      </c>
      <c r="G136" s="33">
        <v>9953.9</v>
      </c>
      <c r="H136" s="33">
        <v>0</v>
      </c>
      <c r="I136" s="33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</row>
    <row r="137" spans="1:255" s="7" customFormat="1" ht="19.5" customHeight="1">
      <c r="A137" s="81"/>
      <c r="B137" s="76"/>
      <c r="C137" s="37">
        <v>2025</v>
      </c>
      <c r="D137" s="33">
        <f>SUM(E137:I137)</f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</row>
    <row r="138" spans="1:255" s="7" customFormat="1" ht="20.25" customHeight="1">
      <c r="A138" s="81"/>
      <c r="B138" s="76"/>
      <c r="C138" s="37">
        <v>2026</v>
      </c>
      <c r="D138" s="33">
        <f>SUM(E138:I138)</f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</row>
    <row r="139" spans="1:255" ht="36" customHeight="1">
      <c r="A139" s="82"/>
      <c r="B139" s="77"/>
      <c r="C139" s="37" t="s">
        <v>18</v>
      </c>
      <c r="D139" s="33">
        <f>SUM(D136:D138)</f>
        <v>33750</v>
      </c>
      <c r="E139" s="33">
        <f t="shared" ref="E139:I139" si="53">SUM(E136:E138)</f>
        <v>0</v>
      </c>
      <c r="F139" s="33">
        <f t="shared" si="53"/>
        <v>23796.1</v>
      </c>
      <c r="G139" s="33">
        <f t="shared" si="53"/>
        <v>9953.9</v>
      </c>
      <c r="H139" s="33">
        <f t="shared" si="53"/>
        <v>0</v>
      </c>
      <c r="I139" s="33">
        <f t="shared" si="53"/>
        <v>0</v>
      </c>
      <c r="J139" s="7"/>
    </row>
    <row r="140" spans="1:255">
      <c r="A140" s="18" t="s">
        <v>47</v>
      </c>
      <c r="B140" s="19"/>
      <c r="C140" s="20"/>
      <c r="D140" s="21"/>
      <c r="E140" s="21"/>
      <c r="F140" s="21"/>
      <c r="G140" s="21"/>
      <c r="H140" s="21"/>
      <c r="I140" s="22"/>
    </row>
    <row r="141" spans="1:255">
      <c r="A141" s="71" t="s">
        <v>48</v>
      </c>
      <c r="B141" s="83"/>
      <c r="C141" s="58">
        <v>2022</v>
      </c>
      <c r="D141" s="55">
        <f t="shared" ref="D141:I145" si="54">D148+D224+D243+D256+D282+D299+D326+D351</f>
        <v>183148.7</v>
      </c>
      <c r="E141" s="55">
        <f t="shared" si="54"/>
        <v>132.1</v>
      </c>
      <c r="F141" s="55">
        <f t="shared" si="54"/>
        <v>4245.3999999999996</v>
      </c>
      <c r="G141" s="55">
        <f t="shared" si="54"/>
        <v>995.7</v>
      </c>
      <c r="H141" s="55">
        <f t="shared" si="54"/>
        <v>177775.5</v>
      </c>
      <c r="I141" s="55">
        <f t="shared" si="54"/>
        <v>0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</row>
    <row r="142" spans="1:255">
      <c r="A142" s="71"/>
      <c r="B142" s="83"/>
      <c r="C142" s="58">
        <v>2023</v>
      </c>
      <c r="D142" s="55">
        <f t="shared" si="54"/>
        <v>191150.79999999996</v>
      </c>
      <c r="E142" s="55">
        <f t="shared" si="54"/>
        <v>204.2</v>
      </c>
      <c r="F142" s="55">
        <f t="shared" si="54"/>
        <v>5375.6</v>
      </c>
      <c r="G142" s="55">
        <f t="shared" si="54"/>
        <v>12769.400000000001</v>
      </c>
      <c r="H142" s="55">
        <f t="shared" si="54"/>
        <v>172801.59999999998</v>
      </c>
      <c r="I142" s="55">
        <f t="shared" si="54"/>
        <v>0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</row>
    <row r="143" spans="1:255">
      <c r="A143" s="71"/>
      <c r="B143" s="83"/>
      <c r="C143" s="58">
        <v>2024</v>
      </c>
      <c r="D143" s="55">
        <f t="shared" si="54"/>
        <v>255297.7</v>
      </c>
      <c r="E143" s="55">
        <f t="shared" si="54"/>
        <v>0</v>
      </c>
      <c r="F143" s="55">
        <f t="shared" si="54"/>
        <v>3061.2</v>
      </c>
      <c r="G143" s="55">
        <f t="shared" si="54"/>
        <v>68391.399999999994</v>
      </c>
      <c r="H143" s="55">
        <f t="shared" si="54"/>
        <v>173845.09999999998</v>
      </c>
      <c r="I143" s="55">
        <f t="shared" si="54"/>
        <v>10000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</row>
    <row r="144" spans="1:255">
      <c r="A144" s="71"/>
      <c r="B144" s="83"/>
      <c r="C144" s="58">
        <v>2025</v>
      </c>
      <c r="D144" s="55">
        <f t="shared" si="54"/>
        <v>124879.70000000001</v>
      </c>
      <c r="E144" s="55">
        <f t="shared" si="54"/>
        <v>0</v>
      </c>
      <c r="F144" s="55">
        <f t="shared" si="54"/>
        <v>0</v>
      </c>
      <c r="G144" s="55">
        <f t="shared" si="54"/>
        <v>7445.2</v>
      </c>
      <c r="H144" s="55">
        <f t="shared" si="54"/>
        <v>117434.50000000001</v>
      </c>
      <c r="I144" s="55">
        <f t="shared" si="54"/>
        <v>0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</row>
    <row r="145" spans="1:255">
      <c r="A145" s="71"/>
      <c r="B145" s="83"/>
      <c r="C145" s="58">
        <v>2026</v>
      </c>
      <c r="D145" s="55">
        <f t="shared" si="54"/>
        <v>127576.7</v>
      </c>
      <c r="E145" s="55">
        <f t="shared" si="54"/>
        <v>0</v>
      </c>
      <c r="F145" s="55">
        <f t="shared" si="54"/>
        <v>0</v>
      </c>
      <c r="G145" s="55">
        <f t="shared" si="54"/>
        <v>7937.9</v>
      </c>
      <c r="H145" s="55">
        <f t="shared" si="54"/>
        <v>119638.8</v>
      </c>
      <c r="I145" s="55">
        <f t="shared" si="54"/>
        <v>0</v>
      </c>
      <c r="J145" s="23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</row>
    <row r="146" spans="1:255">
      <c r="A146" s="71"/>
      <c r="B146" s="83"/>
      <c r="C146" s="58" t="s">
        <v>18</v>
      </c>
      <c r="D146" s="55">
        <f>SUM(D141:D145)</f>
        <v>882053.59999999986</v>
      </c>
      <c r="E146" s="55">
        <f t="shared" ref="E146:I146" si="55">SUM(E141:E145)</f>
        <v>336.29999999999995</v>
      </c>
      <c r="F146" s="55">
        <f t="shared" si="55"/>
        <v>12682.2</v>
      </c>
      <c r="G146" s="55">
        <f t="shared" si="55"/>
        <v>97539.599999999991</v>
      </c>
      <c r="H146" s="55">
        <f t="shared" si="55"/>
        <v>761495.5</v>
      </c>
      <c r="I146" s="55">
        <f t="shared" si="55"/>
        <v>10000</v>
      </c>
      <c r="J146" s="3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</row>
    <row r="147" spans="1:255">
      <c r="A147" s="42" t="s">
        <v>49</v>
      </c>
      <c r="B147" s="44"/>
      <c r="C147" s="44"/>
      <c r="D147" s="45"/>
      <c r="E147" s="46"/>
      <c r="F147" s="46"/>
      <c r="G147" s="46"/>
      <c r="H147" s="46"/>
      <c r="I147" s="47"/>
    </row>
    <row r="148" spans="1:255">
      <c r="A148" s="63" t="s">
        <v>18</v>
      </c>
      <c r="B148" s="62"/>
      <c r="C148" s="51">
        <v>2022</v>
      </c>
      <c r="D148" s="17">
        <f t="shared" ref="D148:I149" si="56">D154+D160+D166+D172+D178+D184+D190+D196+D199+D205+D211+D217</f>
        <v>116103.9</v>
      </c>
      <c r="E148" s="17">
        <f t="shared" si="56"/>
        <v>0</v>
      </c>
      <c r="F148" s="17">
        <f t="shared" si="56"/>
        <v>3164.1</v>
      </c>
      <c r="G148" s="17">
        <f t="shared" si="56"/>
        <v>0</v>
      </c>
      <c r="H148" s="17">
        <f t="shared" si="56"/>
        <v>112939.79999999999</v>
      </c>
      <c r="I148" s="17">
        <f t="shared" si="56"/>
        <v>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</row>
    <row r="149" spans="1:255">
      <c r="A149" s="63"/>
      <c r="B149" s="62"/>
      <c r="C149" s="56">
        <v>2023</v>
      </c>
      <c r="D149" s="36">
        <f t="shared" si="56"/>
        <v>123934.69999999998</v>
      </c>
      <c r="E149" s="36">
        <f t="shared" si="56"/>
        <v>0</v>
      </c>
      <c r="F149" s="36">
        <f t="shared" si="56"/>
        <v>4101.2</v>
      </c>
      <c r="G149" s="36">
        <f t="shared" si="56"/>
        <v>12140.900000000001</v>
      </c>
      <c r="H149" s="36">
        <f t="shared" si="56"/>
        <v>107692.59999999998</v>
      </c>
      <c r="I149" s="36">
        <f t="shared" si="56"/>
        <v>0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</row>
    <row r="150" spans="1:255">
      <c r="A150" s="63"/>
      <c r="B150" s="62"/>
      <c r="C150" s="56">
        <v>2024</v>
      </c>
      <c r="D150" s="36">
        <f>D156+D162+D168+D174+D180+D186+D192+D201+D207+D213+D219</f>
        <v>178164.69999999998</v>
      </c>
      <c r="E150" s="36">
        <f t="shared" ref="E150:I150" si="57">E156+E162+E168+E174+E180+E186+E192+E201+E207+E213+E219</f>
        <v>0</v>
      </c>
      <c r="F150" s="36">
        <f t="shared" si="57"/>
        <v>3061.2</v>
      </c>
      <c r="G150" s="36">
        <f t="shared" si="57"/>
        <v>65861.399999999994</v>
      </c>
      <c r="H150" s="36">
        <f t="shared" si="57"/>
        <v>99242.099999999991</v>
      </c>
      <c r="I150" s="36">
        <f t="shared" si="57"/>
        <v>10000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</row>
    <row r="151" spans="1:255">
      <c r="A151" s="63"/>
      <c r="B151" s="62"/>
      <c r="C151" s="56">
        <v>2025</v>
      </c>
      <c r="D151" s="36">
        <f t="shared" ref="D151:I152" si="58">D157+D163+D169+D175+D181+D187+D193+D202+D208+D214+D220</f>
        <v>62947.5</v>
      </c>
      <c r="E151" s="36">
        <f t="shared" si="58"/>
        <v>0</v>
      </c>
      <c r="F151" s="36">
        <f t="shared" si="58"/>
        <v>0</v>
      </c>
      <c r="G151" s="36">
        <f t="shared" si="58"/>
        <v>7445.2</v>
      </c>
      <c r="H151" s="36">
        <f t="shared" si="58"/>
        <v>55502.3</v>
      </c>
      <c r="I151" s="36">
        <f t="shared" si="58"/>
        <v>0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</row>
    <row r="152" spans="1:255">
      <c r="A152" s="63"/>
      <c r="B152" s="62"/>
      <c r="C152" s="56">
        <v>2026</v>
      </c>
      <c r="D152" s="36">
        <f t="shared" si="58"/>
        <v>63439.5</v>
      </c>
      <c r="E152" s="36">
        <f t="shared" si="58"/>
        <v>0</v>
      </c>
      <c r="F152" s="36">
        <f t="shared" si="58"/>
        <v>0</v>
      </c>
      <c r="G152" s="36">
        <f t="shared" si="58"/>
        <v>7937.9</v>
      </c>
      <c r="H152" s="36">
        <f t="shared" si="58"/>
        <v>55501.599999999999</v>
      </c>
      <c r="I152" s="36">
        <f t="shared" si="58"/>
        <v>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</row>
    <row r="153" spans="1:255">
      <c r="A153" s="63"/>
      <c r="B153" s="62"/>
      <c r="C153" s="56" t="s">
        <v>18</v>
      </c>
      <c r="D153" s="36">
        <f>SUM(D148:D152)</f>
        <v>544590.29999999993</v>
      </c>
      <c r="E153" s="36">
        <f t="shared" ref="E153:I153" si="59">SUM(E148:E152)</f>
        <v>0</v>
      </c>
      <c r="F153" s="36">
        <f t="shared" si="59"/>
        <v>10326.5</v>
      </c>
      <c r="G153" s="36">
        <f t="shared" si="59"/>
        <v>93385.39999999998</v>
      </c>
      <c r="H153" s="36">
        <f t="shared" si="59"/>
        <v>430878.39999999991</v>
      </c>
      <c r="I153" s="36">
        <f t="shared" si="59"/>
        <v>10000</v>
      </c>
      <c r="J153" s="23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</row>
    <row r="154" spans="1:255">
      <c r="A154" s="84" t="s">
        <v>50</v>
      </c>
      <c r="B154" s="85"/>
      <c r="C154" s="52">
        <v>2022</v>
      </c>
      <c r="D154" s="24">
        <f>SUM(E154:I154)</f>
        <v>49765.7</v>
      </c>
      <c r="E154" s="24">
        <v>0</v>
      </c>
      <c r="F154" s="24">
        <v>0</v>
      </c>
      <c r="G154" s="24">
        <v>0</v>
      </c>
      <c r="H154" s="24">
        <v>49765.7</v>
      </c>
      <c r="I154" s="24">
        <v>0</v>
      </c>
    </row>
    <row r="155" spans="1:255" s="7" customFormat="1">
      <c r="A155" s="84"/>
      <c r="B155" s="85"/>
      <c r="C155" s="52">
        <v>2023</v>
      </c>
      <c r="D155" s="24">
        <f>SUM(E155:I155)</f>
        <v>42525.2</v>
      </c>
      <c r="E155" s="24">
        <v>0</v>
      </c>
      <c r="F155" s="24">
        <v>0</v>
      </c>
      <c r="G155" s="24">
        <v>0</v>
      </c>
      <c r="H155" s="24">
        <v>42525.2</v>
      </c>
      <c r="I155" s="24">
        <v>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</row>
    <row r="156" spans="1:255" s="7" customFormat="1">
      <c r="A156" s="84"/>
      <c r="B156" s="85"/>
      <c r="C156" s="37">
        <v>2024</v>
      </c>
      <c r="D156" s="33">
        <f>SUM(E156:I156)</f>
        <v>28395.5</v>
      </c>
      <c r="E156" s="33">
        <v>0</v>
      </c>
      <c r="F156" s="33">
        <v>0</v>
      </c>
      <c r="G156" s="33">
        <v>0</v>
      </c>
      <c r="H156" s="33">
        <v>28395.5</v>
      </c>
      <c r="I156" s="33">
        <v>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</row>
    <row r="157" spans="1:255" s="7" customFormat="1">
      <c r="A157" s="84"/>
      <c r="B157" s="85"/>
      <c r="C157" s="37">
        <v>2025</v>
      </c>
      <c r="D157" s="33">
        <f>SUM(E157:I157)</f>
        <v>25968</v>
      </c>
      <c r="E157" s="33">
        <v>0</v>
      </c>
      <c r="F157" s="33">
        <v>0</v>
      </c>
      <c r="G157" s="33">
        <v>0</v>
      </c>
      <c r="H157" s="33">
        <v>25968</v>
      </c>
      <c r="I157" s="33">
        <v>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</row>
    <row r="158" spans="1:255" s="7" customFormat="1">
      <c r="A158" s="84"/>
      <c r="B158" s="85"/>
      <c r="C158" s="37">
        <v>2026</v>
      </c>
      <c r="D158" s="33">
        <f>SUM(E158:I158)</f>
        <v>25967.3</v>
      </c>
      <c r="E158" s="33">
        <v>0</v>
      </c>
      <c r="F158" s="33">
        <v>0</v>
      </c>
      <c r="G158" s="33">
        <v>0</v>
      </c>
      <c r="H158" s="33">
        <v>25967.3</v>
      </c>
      <c r="I158" s="33">
        <v>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</row>
    <row r="159" spans="1:255" s="7" customFormat="1">
      <c r="A159" s="84"/>
      <c r="B159" s="85"/>
      <c r="C159" s="37" t="s">
        <v>18</v>
      </c>
      <c r="D159" s="33">
        <f>SUM(D154:D158)</f>
        <v>172621.69999999998</v>
      </c>
      <c r="E159" s="33">
        <f t="shared" ref="E159:I159" si="60">SUM(E154:E158)</f>
        <v>0</v>
      </c>
      <c r="F159" s="33">
        <f t="shared" si="60"/>
        <v>0</v>
      </c>
      <c r="G159" s="33">
        <f t="shared" si="60"/>
        <v>0</v>
      </c>
      <c r="H159" s="33">
        <f>SUM(H154:H158)</f>
        <v>172621.69999999998</v>
      </c>
      <c r="I159" s="33">
        <f t="shared" si="60"/>
        <v>0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</row>
    <row r="160" spans="1:255" s="7" customFormat="1">
      <c r="A160" s="80" t="s">
        <v>51</v>
      </c>
      <c r="B160" s="86"/>
      <c r="C160" s="37">
        <v>2022</v>
      </c>
      <c r="D160" s="33">
        <f>SUM(E160:I160)</f>
        <v>9189</v>
      </c>
      <c r="E160" s="33">
        <v>0</v>
      </c>
      <c r="F160" s="33">
        <v>0</v>
      </c>
      <c r="G160" s="33">
        <v>0</v>
      </c>
      <c r="H160" s="33">
        <v>9189</v>
      </c>
      <c r="I160" s="33">
        <v>0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</row>
    <row r="161" spans="1:255" s="7" customFormat="1">
      <c r="A161" s="81"/>
      <c r="B161" s="86"/>
      <c r="C161" s="37">
        <v>2023</v>
      </c>
      <c r="D161" s="33">
        <f>SUM(E161:I161)</f>
        <v>9773.1</v>
      </c>
      <c r="E161" s="33">
        <v>0</v>
      </c>
      <c r="F161" s="33">
        <v>0</v>
      </c>
      <c r="G161" s="33">
        <v>0</v>
      </c>
      <c r="H161" s="33">
        <v>9773.1</v>
      </c>
      <c r="I161" s="33">
        <v>0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</row>
    <row r="162" spans="1:255" s="7" customFormat="1">
      <c r="A162" s="81"/>
      <c r="B162" s="86"/>
      <c r="C162" s="37">
        <v>2024</v>
      </c>
      <c r="D162" s="33">
        <f>SUM(E162:I162)</f>
        <v>6886</v>
      </c>
      <c r="E162" s="33">
        <v>0</v>
      </c>
      <c r="F162" s="33">
        <v>0</v>
      </c>
      <c r="G162" s="33">
        <v>0</v>
      </c>
      <c r="H162" s="33">
        <v>6886</v>
      </c>
      <c r="I162" s="33">
        <v>0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</row>
    <row r="163" spans="1:255" s="7" customFormat="1">
      <c r="A163" s="81"/>
      <c r="B163" s="86"/>
      <c r="C163" s="37">
        <v>2025</v>
      </c>
      <c r="D163" s="33">
        <f>SUM(E163:I163)</f>
        <v>6890.3</v>
      </c>
      <c r="E163" s="33">
        <v>0</v>
      </c>
      <c r="F163" s="33">
        <v>0</v>
      </c>
      <c r="G163" s="33">
        <v>0</v>
      </c>
      <c r="H163" s="33">
        <v>6890.3</v>
      </c>
      <c r="I163" s="33">
        <v>0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</row>
    <row r="164" spans="1:255" s="7" customFormat="1">
      <c r="A164" s="81"/>
      <c r="B164" s="86"/>
      <c r="C164" s="37">
        <v>2026</v>
      </c>
      <c r="D164" s="33">
        <f>SUM(E164:I164)</f>
        <v>6890.3</v>
      </c>
      <c r="E164" s="33">
        <v>0</v>
      </c>
      <c r="F164" s="33">
        <v>0</v>
      </c>
      <c r="G164" s="33">
        <v>0</v>
      </c>
      <c r="H164" s="33">
        <v>6890.3</v>
      </c>
      <c r="I164" s="33">
        <v>0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</row>
    <row r="165" spans="1:255" s="7" customFormat="1">
      <c r="A165" s="82"/>
      <c r="B165" s="86"/>
      <c r="C165" s="37" t="s">
        <v>18</v>
      </c>
      <c r="D165" s="33">
        <f>SUM(D160:D164)</f>
        <v>39628.699999999997</v>
      </c>
      <c r="E165" s="33">
        <f t="shared" ref="E165:I165" si="61">SUM(E160:E164)</f>
        <v>0</v>
      </c>
      <c r="F165" s="33">
        <f t="shared" si="61"/>
        <v>0</v>
      </c>
      <c r="G165" s="33">
        <f t="shared" si="61"/>
        <v>0</v>
      </c>
      <c r="H165" s="33">
        <f t="shared" si="61"/>
        <v>39628.699999999997</v>
      </c>
      <c r="I165" s="33">
        <f t="shared" si="61"/>
        <v>0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</row>
    <row r="166" spans="1:255" s="7" customFormat="1">
      <c r="A166" s="80" t="s">
        <v>52</v>
      </c>
      <c r="B166" s="86"/>
      <c r="C166" s="37">
        <v>2022</v>
      </c>
      <c r="D166" s="54">
        <f>SUM(E166:I166)</f>
        <v>16065.4</v>
      </c>
      <c r="E166" s="33">
        <v>0</v>
      </c>
      <c r="F166" s="33">
        <v>0</v>
      </c>
      <c r="G166" s="33">
        <v>0</v>
      </c>
      <c r="H166" s="33">
        <v>16065.4</v>
      </c>
      <c r="I166" s="33">
        <v>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</row>
    <row r="167" spans="1:255" s="7" customFormat="1">
      <c r="A167" s="81"/>
      <c r="B167" s="86"/>
      <c r="C167" s="37">
        <v>2023</v>
      </c>
      <c r="D167" s="54">
        <f>SUM(E167:I167)</f>
        <v>23656.2</v>
      </c>
      <c r="E167" s="33">
        <v>0</v>
      </c>
      <c r="F167" s="33">
        <v>0</v>
      </c>
      <c r="G167" s="33">
        <v>0</v>
      </c>
      <c r="H167" s="33">
        <v>23656.2</v>
      </c>
      <c r="I167" s="33">
        <v>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</row>
    <row r="168" spans="1:255" s="7" customFormat="1">
      <c r="A168" s="81"/>
      <c r="B168" s="86"/>
      <c r="C168" s="37">
        <v>2024</v>
      </c>
      <c r="D168" s="54">
        <f>SUM(E168:I168)</f>
        <v>18248.3</v>
      </c>
      <c r="E168" s="33">
        <v>0</v>
      </c>
      <c r="F168" s="33">
        <v>0</v>
      </c>
      <c r="G168" s="33">
        <v>0</v>
      </c>
      <c r="H168" s="33">
        <v>18248.3</v>
      </c>
      <c r="I168" s="33">
        <v>0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</row>
    <row r="169" spans="1:255" s="7" customFormat="1">
      <c r="A169" s="81"/>
      <c r="B169" s="86"/>
      <c r="C169" s="37">
        <v>2025</v>
      </c>
      <c r="D169" s="54">
        <f>SUM(E169:I169)</f>
        <v>18244</v>
      </c>
      <c r="E169" s="33">
        <v>0</v>
      </c>
      <c r="F169" s="33">
        <v>0</v>
      </c>
      <c r="G169" s="33">
        <v>0</v>
      </c>
      <c r="H169" s="33">
        <v>18244</v>
      </c>
      <c r="I169" s="33">
        <v>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</row>
    <row r="170" spans="1:255" s="7" customFormat="1">
      <c r="A170" s="81"/>
      <c r="B170" s="86"/>
      <c r="C170" s="37">
        <v>2026</v>
      </c>
      <c r="D170" s="54">
        <f>SUM(E170:I170)</f>
        <v>18244</v>
      </c>
      <c r="E170" s="33">
        <v>0</v>
      </c>
      <c r="F170" s="33">
        <v>0</v>
      </c>
      <c r="G170" s="33">
        <v>0</v>
      </c>
      <c r="H170" s="33">
        <v>18244</v>
      </c>
      <c r="I170" s="33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</row>
    <row r="171" spans="1:255" s="7" customFormat="1">
      <c r="A171" s="82"/>
      <c r="B171" s="86"/>
      <c r="C171" s="37" t="s">
        <v>18</v>
      </c>
      <c r="D171" s="54">
        <f>SUM(D166:D170)</f>
        <v>94457.9</v>
      </c>
      <c r="E171" s="54">
        <f t="shared" ref="E171:I171" si="62">SUM(E166:E170)</f>
        <v>0</v>
      </c>
      <c r="F171" s="54">
        <f t="shared" si="62"/>
        <v>0</v>
      </c>
      <c r="G171" s="54">
        <f t="shared" si="62"/>
        <v>0</v>
      </c>
      <c r="H171" s="54">
        <f t="shared" si="62"/>
        <v>94457.9</v>
      </c>
      <c r="I171" s="54">
        <f t="shared" si="62"/>
        <v>0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</row>
    <row r="172" spans="1:255" s="7" customFormat="1">
      <c r="A172" s="65" t="s">
        <v>53</v>
      </c>
      <c r="B172" s="85"/>
      <c r="C172" s="37">
        <v>2022</v>
      </c>
      <c r="D172" s="33">
        <f>SUM(E172:I172)</f>
        <v>17098.7</v>
      </c>
      <c r="E172" s="33">
        <v>0</v>
      </c>
      <c r="F172" s="33">
        <v>0</v>
      </c>
      <c r="G172" s="33">
        <v>0</v>
      </c>
      <c r="H172" s="33">
        <v>17098.7</v>
      </c>
      <c r="I172" s="33">
        <v>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</row>
    <row r="173" spans="1:255" s="7" customFormat="1">
      <c r="A173" s="66"/>
      <c r="B173" s="85"/>
      <c r="C173" s="37">
        <v>2023</v>
      </c>
      <c r="D173" s="33">
        <f>SUM(E173:I173)</f>
        <v>5196.8999999999996</v>
      </c>
      <c r="E173" s="33">
        <v>0</v>
      </c>
      <c r="F173" s="33">
        <v>0</v>
      </c>
      <c r="G173" s="33">
        <v>0</v>
      </c>
      <c r="H173" s="33">
        <v>5196.8999999999996</v>
      </c>
      <c r="I173" s="33">
        <v>0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</row>
    <row r="174" spans="1:255">
      <c r="A174" s="66"/>
      <c r="B174" s="85"/>
      <c r="C174" s="37">
        <v>2024</v>
      </c>
      <c r="D174" s="33">
        <f>SUM(E174:I174)</f>
        <v>48939.6</v>
      </c>
      <c r="E174" s="33">
        <v>0</v>
      </c>
      <c r="F174" s="33">
        <v>0</v>
      </c>
      <c r="G174" s="33">
        <v>0</v>
      </c>
      <c r="H174" s="33">
        <v>38939.599999999999</v>
      </c>
      <c r="I174" s="33">
        <v>10000</v>
      </c>
    </row>
    <row r="175" spans="1:255">
      <c r="A175" s="66"/>
      <c r="B175" s="85"/>
      <c r="C175" s="52">
        <v>2025</v>
      </c>
      <c r="D175" s="24">
        <f>SUM(E175:I175)</f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</row>
    <row r="176" spans="1:255">
      <c r="A176" s="66"/>
      <c r="B176" s="85"/>
      <c r="C176" s="37">
        <v>2026</v>
      </c>
      <c r="D176" s="33">
        <f>SUM(E176:I176)</f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</row>
    <row r="177" spans="1:255">
      <c r="A177" s="67"/>
      <c r="B177" s="85"/>
      <c r="C177" s="37" t="s">
        <v>18</v>
      </c>
      <c r="D177" s="33">
        <f>SUM(D172:D176)</f>
        <v>71235.199999999997</v>
      </c>
      <c r="E177" s="33">
        <f t="shared" ref="E177:I177" si="63">SUM(E172:E176)</f>
        <v>0</v>
      </c>
      <c r="F177" s="33">
        <f t="shared" si="63"/>
        <v>0</v>
      </c>
      <c r="G177" s="33">
        <f t="shared" si="63"/>
        <v>0</v>
      </c>
      <c r="H177" s="33">
        <f t="shared" si="63"/>
        <v>61235.199999999997</v>
      </c>
      <c r="I177" s="33">
        <f t="shared" si="63"/>
        <v>10000</v>
      </c>
    </row>
    <row r="178" spans="1:255">
      <c r="A178" s="65" t="s">
        <v>54</v>
      </c>
      <c r="B178" s="85"/>
      <c r="C178" s="37">
        <v>2022</v>
      </c>
      <c r="D178" s="33">
        <f>SUM(E178:I178)</f>
        <v>20168.8</v>
      </c>
      <c r="E178" s="33">
        <v>0</v>
      </c>
      <c r="F178" s="33">
        <v>0</v>
      </c>
      <c r="G178" s="33">
        <v>0</v>
      </c>
      <c r="H178" s="33">
        <v>20168.8</v>
      </c>
      <c r="I178" s="33">
        <v>0</v>
      </c>
    </row>
    <row r="179" spans="1:255">
      <c r="A179" s="66"/>
      <c r="B179" s="85"/>
      <c r="C179" s="37">
        <v>2023</v>
      </c>
      <c r="D179" s="33">
        <f>SUM(E179:I179)</f>
        <v>21829.200000000001</v>
      </c>
      <c r="E179" s="33">
        <v>0</v>
      </c>
      <c r="F179" s="33">
        <v>0</v>
      </c>
      <c r="G179" s="33">
        <v>0</v>
      </c>
      <c r="H179" s="33">
        <v>21829.200000000001</v>
      </c>
      <c r="I179" s="33">
        <v>0</v>
      </c>
    </row>
    <row r="180" spans="1:255">
      <c r="A180" s="66"/>
      <c r="B180" s="85"/>
      <c r="C180" s="52">
        <v>2024</v>
      </c>
      <c r="D180" s="24">
        <f>SUM(E180:I180)</f>
        <v>1303.7</v>
      </c>
      <c r="E180" s="24">
        <v>0</v>
      </c>
      <c r="F180" s="24">
        <v>0</v>
      </c>
      <c r="G180" s="24">
        <v>0</v>
      </c>
      <c r="H180" s="33">
        <v>1303.7</v>
      </c>
      <c r="I180" s="24">
        <v>0</v>
      </c>
    </row>
    <row r="181" spans="1:255">
      <c r="A181" s="66"/>
      <c r="B181" s="85"/>
      <c r="C181" s="52">
        <v>2025</v>
      </c>
      <c r="D181" s="24">
        <f>SUM(E181:I181)</f>
        <v>4400</v>
      </c>
      <c r="E181" s="24">
        <v>0</v>
      </c>
      <c r="F181" s="24">
        <v>0</v>
      </c>
      <c r="G181" s="24">
        <v>0</v>
      </c>
      <c r="H181" s="24">
        <v>4400</v>
      </c>
      <c r="I181" s="24">
        <v>0</v>
      </c>
    </row>
    <row r="182" spans="1:255">
      <c r="A182" s="66"/>
      <c r="B182" s="85"/>
      <c r="C182" s="52">
        <v>2026</v>
      </c>
      <c r="D182" s="24">
        <f>SUM(E182:I182)</f>
        <v>4400</v>
      </c>
      <c r="E182" s="24">
        <v>0</v>
      </c>
      <c r="F182" s="24">
        <v>0</v>
      </c>
      <c r="G182" s="24">
        <v>0</v>
      </c>
      <c r="H182" s="24">
        <v>4400</v>
      </c>
      <c r="I182" s="24">
        <v>0</v>
      </c>
    </row>
    <row r="183" spans="1:255">
      <c r="A183" s="67"/>
      <c r="B183" s="85"/>
      <c r="C183" s="52" t="s">
        <v>18</v>
      </c>
      <c r="D183" s="24">
        <f>SUM(D178:D182)</f>
        <v>52101.7</v>
      </c>
      <c r="E183" s="24">
        <f t="shared" ref="E183:I183" si="64">SUM(E178:E182)</f>
        <v>0</v>
      </c>
      <c r="F183" s="24">
        <f t="shared" si="64"/>
        <v>0</v>
      </c>
      <c r="G183" s="24">
        <f t="shared" si="64"/>
        <v>0</v>
      </c>
      <c r="H183" s="24">
        <f t="shared" si="64"/>
        <v>52101.7</v>
      </c>
      <c r="I183" s="24">
        <f t="shared" si="64"/>
        <v>0</v>
      </c>
    </row>
    <row r="184" spans="1:255">
      <c r="A184" s="65" t="s">
        <v>55</v>
      </c>
      <c r="B184" s="85"/>
      <c r="C184" s="52">
        <v>2022</v>
      </c>
      <c r="D184" s="24">
        <f>SUM(E184:I184)</f>
        <v>3816.3</v>
      </c>
      <c r="E184" s="24">
        <v>0</v>
      </c>
      <c r="F184" s="24">
        <v>3164.1</v>
      </c>
      <c r="G184" s="24">
        <v>0</v>
      </c>
      <c r="H184" s="24">
        <v>652.20000000000005</v>
      </c>
      <c r="I184" s="24">
        <v>0</v>
      </c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  <c r="EQ184" s="31"/>
      <c r="ER184" s="31"/>
      <c r="ES184" s="31"/>
      <c r="ET184" s="31"/>
      <c r="EU184" s="31"/>
      <c r="EV184" s="31"/>
      <c r="EW184" s="31"/>
      <c r="EX184" s="31"/>
      <c r="EY184" s="31"/>
      <c r="EZ184" s="31"/>
      <c r="FA184" s="31"/>
      <c r="FB184" s="31"/>
      <c r="FC184" s="31"/>
      <c r="FD184" s="31"/>
      <c r="FE184" s="31"/>
      <c r="FF184" s="31"/>
      <c r="FG184" s="31"/>
      <c r="FH184" s="31"/>
      <c r="FI184" s="31"/>
      <c r="FJ184" s="31"/>
      <c r="FK184" s="31"/>
      <c r="FL184" s="31"/>
      <c r="FM184" s="31"/>
      <c r="FN184" s="31"/>
      <c r="FO184" s="31"/>
      <c r="FP184" s="31"/>
      <c r="FQ184" s="31"/>
      <c r="FR184" s="31"/>
      <c r="FS184" s="31"/>
      <c r="FT184" s="31"/>
      <c r="FU184" s="31"/>
      <c r="FV184" s="31"/>
      <c r="FW184" s="31"/>
      <c r="FX184" s="31"/>
      <c r="FY184" s="31"/>
      <c r="FZ184" s="31"/>
      <c r="GA184" s="31"/>
      <c r="GB184" s="31"/>
      <c r="GC184" s="31"/>
      <c r="GD184" s="31"/>
      <c r="GE184" s="31"/>
      <c r="GF184" s="31"/>
      <c r="GG184" s="31"/>
      <c r="GH184" s="31"/>
      <c r="GI184" s="31"/>
      <c r="GJ184" s="31"/>
      <c r="GK184" s="31"/>
      <c r="GL184" s="31"/>
      <c r="GM184" s="31"/>
      <c r="GN184" s="31"/>
      <c r="GO184" s="31"/>
      <c r="GP184" s="31"/>
      <c r="GQ184" s="31"/>
      <c r="GR184" s="31"/>
      <c r="GS184" s="31"/>
      <c r="GT184" s="31"/>
      <c r="GU184" s="31"/>
      <c r="GV184" s="31"/>
      <c r="GW184" s="31"/>
      <c r="GX184" s="31"/>
      <c r="GY184" s="31"/>
      <c r="GZ184" s="31"/>
      <c r="HA184" s="31"/>
      <c r="HB184" s="31"/>
      <c r="HC184" s="31"/>
      <c r="HD184" s="31"/>
      <c r="HE184" s="31"/>
      <c r="HF184" s="31"/>
      <c r="HG184" s="31"/>
      <c r="HH184" s="31"/>
      <c r="HI184" s="31"/>
      <c r="HJ184" s="31"/>
      <c r="HK184" s="31"/>
      <c r="HL184" s="31"/>
      <c r="HM184" s="31"/>
      <c r="HN184" s="31"/>
      <c r="HO184" s="31"/>
      <c r="HP184" s="31"/>
      <c r="HQ184" s="31"/>
      <c r="HR184" s="31"/>
      <c r="HS184" s="31"/>
      <c r="HT184" s="31"/>
      <c r="HU184" s="31"/>
      <c r="HV184" s="31"/>
      <c r="HW184" s="31"/>
      <c r="HX184" s="31"/>
      <c r="HY184" s="31"/>
      <c r="HZ184" s="31"/>
      <c r="IA184" s="31"/>
      <c r="IB184" s="31"/>
      <c r="IC184" s="31"/>
      <c r="ID184" s="31"/>
      <c r="IE184" s="31"/>
      <c r="IF184" s="31"/>
      <c r="IG184" s="31"/>
      <c r="IH184" s="31"/>
      <c r="II184" s="31"/>
      <c r="IJ184" s="31"/>
      <c r="IK184" s="31"/>
      <c r="IL184" s="31"/>
      <c r="IM184" s="31"/>
      <c r="IN184" s="31"/>
      <c r="IO184" s="31"/>
      <c r="IP184" s="31"/>
      <c r="IQ184" s="31"/>
      <c r="IR184" s="31"/>
      <c r="IS184" s="31"/>
      <c r="IT184" s="31"/>
      <c r="IU184" s="31"/>
    </row>
    <row r="185" spans="1:255">
      <c r="A185" s="66"/>
      <c r="B185" s="85"/>
      <c r="C185" s="52">
        <v>2023</v>
      </c>
      <c r="D185" s="24">
        <f>SUM(E185:I185)</f>
        <v>3803.3999999999996</v>
      </c>
      <c r="E185" s="24">
        <v>0</v>
      </c>
      <c r="F185" s="24">
        <v>3151.2</v>
      </c>
      <c r="G185" s="24">
        <v>0</v>
      </c>
      <c r="H185" s="24">
        <v>652.20000000000005</v>
      </c>
      <c r="I185" s="24">
        <v>0</v>
      </c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  <c r="EQ185" s="31"/>
      <c r="ER185" s="31"/>
      <c r="ES185" s="31"/>
      <c r="ET185" s="31"/>
      <c r="EU185" s="31"/>
      <c r="EV185" s="31"/>
      <c r="EW185" s="31"/>
      <c r="EX185" s="31"/>
      <c r="EY185" s="31"/>
      <c r="EZ185" s="31"/>
      <c r="FA185" s="31"/>
      <c r="FB185" s="31"/>
      <c r="FC185" s="31"/>
      <c r="FD185" s="31"/>
      <c r="FE185" s="31"/>
      <c r="FF185" s="31"/>
      <c r="FG185" s="31"/>
      <c r="FH185" s="31"/>
      <c r="FI185" s="31"/>
      <c r="FJ185" s="31"/>
      <c r="FK185" s="31"/>
      <c r="FL185" s="31"/>
      <c r="FM185" s="31"/>
      <c r="FN185" s="31"/>
      <c r="FO185" s="31"/>
      <c r="FP185" s="31"/>
      <c r="FQ185" s="31"/>
      <c r="FR185" s="31"/>
      <c r="FS185" s="31"/>
      <c r="FT185" s="31"/>
      <c r="FU185" s="31"/>
      <c r="FV185" s="31"/>
      <c r="FW185" s="31"/>
      <c r="FX185" s="31"/>
      <c r="FY185" s="31"/>
      <c r="FZ185" s="31"/>
      <c r="GA185" s="31"/>
      <c r="GB185" s="31"/>
      <c r="GC185" s="31"/>
      <c r="GD185" s="31"/>
      <c r="GE185" s="31"/>
      <c r="GF185" s="31"/>
      <c r="GG185" s="31"/>
      <c r="GH185" s="31"/>
      <c r="GI185" s="31"/>
      <c r="GJ185" s="31"/>
      <c r="GK185" s="31"/>
      <c r="GL185" s="31"/>
      <c r="GM185" s="31"/>
      <c r="GN185" s="31"/>
      <c r="GO185" s="31"/>
      <c r="GP185" s="31"/>
      <c r="GQ185" s="31"/>
      <c r="GR185" s="31"/>
      <c r="GS185" s="31"/>
      <c r="GT185" s="31"/>
      <c r="GU185" s="31"/>
      <c r="GV185" s="31"/>
      <c r="GW185" s="31"/>
      <c r="GX185" s="31"/>
      <c r="GY185" s="31"/>
      <c r="GZ185" s="31"/>
      <c r="HA185" s="31"/>
      <c r="HB185" s="31"/>
      <c r="HC185" s="31"/>
      <c r="HD185" s="31"/>
      <c r="HE185" s="31"/>
      <c r="HF185" s="31"/>
      <c r="HG185" s="31"/>
      <c r="HH185" s="31"/>
      <c r="HI185" s="31"/>
      <c r="HJ185" s="31"/>
      <c r="HK185" s="31"/>
      <c r="HL185" s="31"/>
      <c r="HM185" s="31"/>
      <c r="HN185" s="31"/>
      <c r="HO185" s="31"/>
      <c r="HP185" s="31"/>
      <c r="HQ185" s="31"/>
      <c r="HR185" s="31"/>
      <c r="HS185" s="31"/>
      <c r="HT185" s="31"/>
      <c r="HU185" s="31"/>
      <c r="HV185" s="31"/>
      <c r="HW185" s="31"/>
      <c r="HX185" s="31"/>
      <c r="HY185" s="31"/>
      <c r="HZ185" s="31"/>
      <c r="IA185" s="31"/>
      <c r="IB185" s="31"/>
      <c r="IC185" s="31"/>
      <c r="ID185" s="31"/>
      <c r="IE185" s="31"/>
      <c r="IF185" s="31"/>
      <c r="IG185" s="31"/>
      <c r="IH185" s="31"/>
      <c r="II185" s="31"/>
      <c r="IJ185" s="31"/>
      <c r="IK185" s="31"/>
      <c r="IL185" s="31"/>
      <c r="IM185" s="31"/>
      <c r="IN185" s="31"/>
      <c r="IO185" s="31"/>
      <c r="IP185" s="31"/>
      <c r="IQ185" s="31"/>
      <c r="IR185" s="31"/>
      <c r="IS185" s="31"/>
      <c r="IT185" s="31"/>
      <c r="IU185" s="31"/>
    </row>
    <row r="186" spans="1:255">
      <c r="A186" s="66"/>
      <c r="B186" s="85"/>
      <c r="C186" s="52">
        <v>2024</v>
      </c>
      <c r="D186" s="24">
        <f>SUM(E186:I186)</f>
        <v>3291.6</v>
      </c>
      <c r="E186" s="24">
        <v>0</v>
      </c>
      <c r="F186" s="24">
        <v>3061.2</v>
      </c>
      <c r="G186" s="24">
        <v>0</v>
      </c>
      <c r="H186" s="24">
        <v>230.4</v>
      </c>
      <c r="I186" s="24">
        <v>0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  <c r="EQ186" s="31"/>
      <c r="ER186" s="31"/>
      <c r="ES186" s="31"/>
      <c r="ET186" s="31"/>
      <c r="EU186" s="31"/>
      <c r="EV186" s="31"/>
      <c r="EW186" s="31"/>
      <c r="EX186" s="31"/>
      <c r="EY186" s="31"/>
      <c r="EZ186" s="31"/>
      <c r="FA186" s="31"/>
      <c r="FB186" s="31"/>
      <c r="FC186" s="31"/>
      <c r="FD186" s="31"/>
      <c r="FE186" s="31"/>
      <c r="FF186" s="31"/>
      <c r="FG186" s="31"/>
      <c r="FH186" s="31"/>
      <c r="FI186" s="31"/>
      <c r="FJ186" s="31"/>
      <c r="FK186" s="31"/>
      <c r="FL186" s="31"/>
      <c r="FM186" s="31"/>
      <c r="FN186" s="31"/>
      <c r="FO186" s="31"/>
      <c r="FP186" s="31"/>
      <c r="FQ186" s="31"/>
      <c r="FR186" s="31"/>
      <c r="FS186" s="31"/>
      <c r="FT186" s="31"/>
      <c r="FU186" s="31"/>
      <c r="FV186" s="31"/>
      <c r="FW186" s="31"/>
      <c r="FX186" s="31"/>
      <c r="FY186" s="31"/>
      <c r="FZ186" s="31"/>
      <c r="GA186" s="31"/>
      <c r="GB186" s="31"/>
      <c r="GC186" s="31"/>
      <c r="GD186" s="31"/>
      <c r="GE186" s="31"/>
      <c r="GF186" s="31"/>
      <c r="GG186" s="31"/>
      <c r="GH186" s="31"/>
      <c r="GI186" s="31"/>
      <c r="GJ186" s="31"/>
      <c r="GK186" s="31"/>
      <c r="GL186" s="31"/>
      <c r="GM186" s="31"/>
      <c r="GN186" s="31"/>
      <c r="GO186" s="31"/>
      <c r="GP186" s="31"/>
      <c r="GQ186" s="31"/>
      <c r="GR186" s="31"/>
      <c r="GS186" s="31"/>
      <c r="GT186" s="31"/>
      <c r="GU186" s="31"/>
      <c r="GV186" s="31"/>
      <c r="GW186" s="31"/>
      <c r="GX186" s="31"/>
      <c r="GY186" s="31"/>
      <c r="GZ186" s="31"/>
      <c r="HA186" s="31"/>
      <c r="HB186" s="31"/>
      <c r="HC186" s="31"/>
      <c r="HD186" s="31"/>
      <c r="HE186" s="31"/>
      <c r="HF186" s="31"/>
      <c r="HG186" s="31"/>
      <c r="HH186" s="31"/>
      <c r="HI186" s="31"/>
      <c r="HJ186" s="31"/>
      <c r="HK186" s="31"/>
      <c r="HL186" s="31"/>
      <c r="HM186" s="31"/>
      <c r="HN186" s="31"/>
      <c r="HO186" s="31"/>
      <c r="HP186" s="31"/>
      <c r="HQ186" s="31"/>
      <c r="HR186" s="31"/>
      <c r="HS186" s="31"/>
      <c r="HT186" s="31"/>
      <c r="HU186" s="31"/>
      <c r="HV186" s="31"/>
      <c r="HW186" s="31"/>
      <c r="HX186" s="31"/>
      <c r="HY186" s="31"/>
      <c r="HZ186" s="31"/>
      <c r="IA186" s="31"/>
      <c r="IB186" s="31"/>
      <c r="IC186" s="31"/>
      <c r="ID186" s="31"/>
      <c r="IE186" s="31"/>
      <c r="IF186" s="31"/>
      <c r="IG186" s="31"/>
      <c r="IH186" s="31"/>
      <c r="II186" s="31"/>
      <c r="IJ186" s="31"/>
      <c r="IK186" s="31"/>
      <c r="IL186" s="31"/>
      <c r="IM186" s="31"/>
      <c r="IN186" s="31"/>
      <c r="IO186" s="31"/>
      <c r="IP186" s="31"/>
      <c r="IQ186" s="31"/>
      <c r="IR186" s="31"/>
      <c r="IS186" s="31"/>
      <c r="IT186" s="31"/>
      <c r="IU186" s="31"/>
    </row>
    <row r="187" spans="1:255">
      <c r="A187" s="66"/>
      <c r="B187" s="85"/>
      <c r="C187" s="52">
        <v>2025</v>
      </c>
      <c r="D187" s="24">
        <f>SUM(E187:I187)</f>
        <v>0</v>
      </c>
      <c r="E187" s="24">
        <v>0</v>
      </c>
      <c r="F187" s="24">
        <v>0</v>
      </c>
      <c r="G187" s="24">
        <v>0</v>
      </c>
      <c r="H187" s="33">
        <v>0</v>
      </c>
      <c r="I187" s="24">
        <v>0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  <c r="EW187" s="31"/>
      <c r="EX187" s="31"/>
      <c r="EY187" s="31"/>
      <c r="EZ187" s="31"/>
      <c r="FA187" s="31"/>
      <c r="FB187" s="31"/>
      <c r="FC187" s="31"/>
      <c r="FD187" s="31"/>
      <c r="FE187" s="31"/>
      <c r="FF187" s="31"/>
      <c r="FG187" s="31"/>
      <c r="FH187" s="31"/>
      <c r="FI187" s="31"/>
      <c r="FJ187" s="31"/>
      <c r="FK187" s="31"/>
      <c r="FL187" s="31"/>
      <c r="FM187" s="31"/>
      <c r="FN187" s="31"/>
      <c r="FO187" s="31"/>
      <c r="FP187" s="31"/>
      <c r="FQ187" s="31"/>
      <c r="FR187" s="31"/>
      <c r="FS187" s="31"/>
      <c r="FT187" s="31"/>
      <c r="FU187" s="31"/>
      <c r="FV187" s="31"/>
      <c r="FW187" s="31"/>
      <c r="FX187" s="31"/>
      <c r="FY187" s="31"/>
      <c r="FZ187" s="31"/>
      <c r="GA187" s="31"/>
      <c r="GB187" s="31"/>
      <c r="GC187" s="31"/>
      <c r="GD187" s="31"/>
      <c r="GE187" s="31"/>
      <c r="GF187" s="31"/>
      <c r="GG187" s="31"/>
      <c r="GH187" s="31"/>
      <c r="GI187" s="31"/>
      <c r="GJ187" s="31"/>
      <c r="GK187" s="31"/>
      <c r="GL187" s="31"/>
      <c r="GM187" s="31"/>
      <c r="GN187" s="31"/>
      <c r="GO187" s="31"/>
      <c r="GP187" s="31"/>
      <c r="GQ187" s="31"/>
      <c r="GR187" s="31"/>
      <c r="GS187" s="31"/>
      <c r="GT187" s="31"/>
      <c r="GU187" s="31"/>
      <c r="GV187" s="31"/>
      <c r="GW187" s="31"/>
      <c r="GX187" s="31"/>
      <c r="GY187" s="31"/>
      <c r="GZ187" s="31"/>
      <c r="HA187" s="31"/>
      <c r="HB187" s="31"/>
      <c r="HC187" s="31"/>
      <c r="HD187" s="31"/>
      <c r="HE187" s="31"/>
      <c r="HF187" s="31"/>
      <c r="HG187" s="31"/>
      <c r="HH187" s="31"/>
      <c r="HI187" s="31"/>
      <c r="HJ187" s="31"/>
      <c r="HK187" s="31"/>
      <c r="HL187" s="31"/>
      <c r="HM187" s="31"/>
      <c r="HN187" s="31"/>
      <c r="HO187" s="31"/>
      <c r="HP187" s="31"/>
      <c r="HQ187" s="31"/>
      <c r="HR187" s="31"/>
      <c r="HS187" s="31"/>
      <c r="HT187" s="31"/>
      <c r="HU187" s="31"/>
      <c r="HV187" s="31"/>
      <c r="HW187" s="31"/>
      <c r="HX187" s="31"/>
      <c r="HY187" s="31"/>
      <c r="HZ187" s="31"/>
      <c r="IA187" s="31"/>
      <c r="IB187" s="31"/>
      <c r="IC187" s="31"/>
      <c r="ID187" s="31"/>
      <c r="IE187" s="31"/>
      <c r="IF187" s="31"/>
      <c r="IG187" s="31"/>
      <c r="IH187" s="31"/>
      <c r="II187" s="31"/>
      <c r="IJ187" s="31"/>
      <c r="IK187" s="31"/>
      <c r="IL187" s="31"/>
      <c r="IM187" s="31"/>
      <c r="IN187" s="31"/>
      <c r="IO187" s="31"/>
      <c r="IP187" s="31"/>
      <c r="IQ187" s="31"/>
      <c r="IR187" s="31"/>
      <c r="IS187" s="31"/>
      <c r="IT187" s="31"/>
      <c r="IU187" s="31"/>
    </row>
    <row r="188" spans="1:255">
      <c r="A188" s="66"/>
      <c r="B188" s="85"/>
      <c r="C188" s="52">
        <v>2026</v>
      </c>
      <c r="D188" s="24">
        <f>SUM(E188:I188)</f>
        <v>0</v>
      </c>
      <c r="E188" s="24">
        <v>0</v>
      </c>
      <c r="F188" s="24">
        <v>0</v>
      </c>
      <c r="G188" s="24">
        <v>0</v>
      </c>
      <c r="H188" s="33">
        <v>0</v>
      </c>
      <c r="I188" s="24">
        <v>0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  <c r="DS188" s="31"/>
      <c r="DT188" s="31"/>
      <c r="DU188" s="31"/>
      <c r="DV188" s="31"/>
      <c r="DW188" s="31"/>
      <c r="DX188" s="31"/>
      <c r="DY188" s="31"/>
      <c r="DZ188" s="31"/>
      <c r="EA188" s="31"/>
      <c r="EB188" s="31"/>
      <c r="EC188" s="31"/>
      <c r="ED188" s="31"/>
      <c r="EE188" s="31"/>
      <c r="EF188" s="31"/>
      <c r="EG188" s="31"/>
      <c r="EH188" s="31"/>
      <c r="EI188" s="31"/>
      <c r="EJ188" s="31"/>
      <c r="EK188" s="31"/>
      <c r="EL188" s="31"/>
      <c r="EM188" s="31"/>
      <c r="EN188" s="31"/>
      <c r="EO188" s="31"/>
      <c r="EP188" s="31"/>
      <c r="EQ188" s="31"/>
      <c r="ER188" s="31"/>
      <c r="ES188" s="31"/>
      <c r="ET188" s="31"/>
      <c r="EU188" s="31"/>
      <c r="EV188" s="31"/>
      <c r="EW188" s="31"/>
      <c r="EX188" s="31"/>
      <c r="EY188" s="31"/>
      <c r="EZ188" s="31"/>
      <c r="FA188" s="31"/>
      <c r="FB188" s="31"/>
      <c r="FC188" s="31"/>
      <c r="FD188" s="31"/>
      <c r="FE188" s="31"/>
      <c r="FF188" s="31"/>
      <c r="FG188" s="31"/>
      <c r="FH188" s="31"/>
      <c r="FI188" s="31"/>
      <c r="FJ188" s="31"/>
      <c r="FK188" s="31"/>
      <c r="FL188" s="31"/>
      <c r="FM188" s="31"/>
      <c r="FN188" s="31"/>
      <c r="FO188" s="31"/>
      <c r="FP188" s="31"/>
      <c r="FQ188" s="31"/>
      <c r="FR188" s="31"/>
      <c r="FS188" s="31"/>
      <c r="FT188" s="31"/>
      <c r="FU188" s="31"/>
      <c r="FV188" s="31"/>
      <c r="FW188" s="31"/>
      <c r="FX188" s="31"/>
      <c r="FY188" s="31"/>
      <c r="FZ188" s="31"/>
      <c r="GA188" s="31"/>
      <c r="GB188" s="31"/>
      <c r="GC188" s="31"/>
      <c r="GD188" s="31"/>
      <c r="GE188" s="31"/>
      <c r="GF188" s="31"/>
      <c r="GG188" s="31"/>
      <c r="GH188" s="31"/>
      <c r="GI188" s="31"/>
      <c r="GJ188" s="31"/>
      <c r="GK188" s="31"/>
      <c r="GL188" s="31"/>
      <c r="GM188" s="31"/>
      <c r="GN188" s="31"/>
      <c r="GO188" s="31"/>
      <c r="GP188" s="31"/>
      <c r="GQ188" s="31"/>
      <c r="GR188" s="31"/>
      <c r="GS188" s="31"/>
      <c r="GT188" s="31"/>
      <c r="GU188" s="31"/>
      <c r="GV188" s="31"/>
      <c r="GW188" s="31"/>
      <c r="GX188" s="31"/>
      <c r="GY188" s="31"/>
      <c r="GZ188" s="31"/>
      <c r="HA188" s="31"/>
      <c r="HB188" s="31"/>
      <c r="HC188" s="31"/>
      <c r="HD188" s="31"/>
      <c r="HE188" s="31"/>
      <c r="HF188" s="31"/>
      <c r="HG188" s="31"/>
      <c r="HH188" s="31"/>
      <c r="HI188" s="31"/>
      <c r="HJ188" s="31"/>
      <c r="HK188" s="31"/>
      <c r="HL188" s="31"/>
      <c r="HM188" s="31"/>
      <c r="HN188" s="31"/>
      <c r="HO188" s="31"/>
      <c r="HP188" s="31"/>
      <c r="HQ188" s="31"/>
      <c r="HR188" s="31"/>
      <c r="HS188" s="31"/>
      <c r="HT188" s="31"/>
      <c r="HU188" s="31"/>
      <c r="HV188" s="31"/>
      <c r="HW188" s="31"/>
      <c r="HX188" s="31"/>
      <c r="HY188" s="31"/>
      <c r="HZ188" s="31"/>
      <c r="IA188" s="31"/>
      <c r="IB188" s="31"/>
      <c r="IC188" s="31"/>
      <c r="ID188" s="31"/>
      <c r="IE188" s="31"/>
      <c r="IF188" s="31"/>
      <c r="IG188" s="31"/>
      <c r="IH188" s="31"/>
      <c r="II188" s="31"/>
      <c r="IJ188" s="31"/>
      <c r="IK188" s="31"/>
      <c r="IL188" s="31"/>
      <c r="IM188" s="31"/>
      <c r="IN188" s="31"/>
      <c r="IO188" s="31"/>
      <c r="IP188" s="31"/>
      <c r="IQ188" s="31"/>
      <c r="IR188" s="31"/>
      <c r="IS188" s="31"/>
      <c r="IT188" s="31"/>
      <c r="IU188" s="31"/>
    </row>
    <row r="189" spans="1:255" ht="30.75" customHeight="1">
      <c r="A189" s="67"/>
      <c r="B189" s="85"/>
      <c r="C189" s="52" t="s">
        <v>18</v>
      </c>
      <c r="D189" s="30">
        <f>SUM(D184:D188)</f>
        <v>10911.3</v>
      </c>
      <c r="E189" s="30">
        <f t="shared" ref="E189:I189" si="65">SUM(E184:E188)</f>
        <v>0</v>
      </c>
      <c r="F189" s="30">
        <f t="shared" si="65"/>
        <v>9376.5</v>
      </c>
      <c r="G189" s="30">
        <f t="shared" si="65"/>
        <v>0</v>
      </c>
      <c r="H189" s="30">
        <f t="shared" si="65"/>
        <v>1534.8000000000002</v>
      </c>
      <c r="I189" s="30">
        <f t="shared" si="65"/>
        <v>0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  <c r="EW189" s="31"/>
      <c r="EX189" s="31"/>
      <c r="EY189" s="31"/>
      <c r="EZ189" s="31"/>
      <c r="FA189" s="31"/>
      <c r="FB189" s="31"/>
      <c r="FC189" s="31"/>
      <c r="FD189" s="31"/>
      <c r="FE189" s="31"/>
      <c r="FF189" s="31"/>
      <c r="FG189" s="31"/>
      <c r="FH189" s="31"/>
      <c r="FI189" s="31"/>
      <c r="FJ189" s="31"/>
      <c r="FK189" s="31"/>
      <c r="FL189" s="31"/>
      <c r="FM189" s="31"/>
      <c r="FN189" s="31"/>
      <c r="FO189" s="31"/>
      <c r="FP189" s="31"/>
      <c r="FQ189" s="31"/>
      <c r="FR189" s="31"/>
      <c r="FS189" s="31"/>
      <c r="FT189" s="31"/>
      <c r="FU189" s="31"/>
      <c r="FV189" s="31"/>
      <c r="FW189" s="31"/>
      <c r="FX189" s="31"/>
      <c r="FY189" s="31"/>
      <c r="FZ189" s="31"/>
      <c r="GA189" s="31"/>
      <c r="GB189" s="31"/>
      <c r="GC189" s="31"/>
      <c r="GD189" s="31"/>
      <c r="GE189" s="31"/>
      <c r="GF189" s="31"/>
      <c r="GG189" s="31"/>
      <c r="GH189" s="31"/>
      <c r="GI189" s="31"/>
      <c r="GJ189" s="31"/>
      <c r="GK189" s="31"/>
      <c r="GL189" s="31"/>
      <c r="GM189" s="31"/>
      <c r="GN189" s="31"/>
      <c r="GO189" s="31"/>
      <c r="GP189" s="31"/>
      <c r="GQ189" s="31"/>
      <c r="GR189" s="31"/>
      <c r="GS189" s="31"/>
      <c r="GT189" s="31"/>
      <c r="GU189" s="31"/>
      <c r="GV189" s="31"/>
      <c r="GW189" s="31"/>
      <c r="GX189" s="31"/>
      <c r="GY189" s="31"/>
      <c r="GZ189" s="31"/>
      <c r="HA189" s="31"/>
      <c r="HB189" s="31"/>
      <c r="HC189" s="31"/>
      <c r="HD189" s="31"/>
      <c r="HE189" s="31"/>
      <c r="HF189" s="31"/>
      <c r="HG189" s="31"/>
      <c r="HH189" s="31"/>
      <c r="HI189" s="31"/>
      <c r="HJ189" s="31"/>
      <c r="HK189" s="31"/>
      <c r="HL189" s="31"/>
      <c r="HM189" s="31"/>
      <c r="HN189" s="31"/>
      <c r="HO189" s="31"/>
      <c r="HP189" s="31"/>
      <c r="HQ189" s="31"/>
      <c r="HR189" s="31"/>
      <c r="HS189" s="31"/>
      <c r="HT189" s="31"/>
      <c r="HU189" s="31"/>
      <c r="HV189" s="31"/>
      <c r="HW189" s="31"/>
      <c r="HX189" s="31"/>
      <c r="HY189" s="31"/>
      <c r="HZ189" s="31"/>
      <c r="IA189" s="31"/>
      <c r="IB189" s="31"/>
      <c r="IC189" s="31"/>
      <c r="ID189" s="31"/>
      <c r="IE189" s="31"/>
      <c r="IF189" s="31"/>
      <c r="IG189" s="31"/>
      <c r="IH189" s="31"/>
      <c r="II189" s="31"/>
      <c r="IJ189" s="31"/>
      <c r="IK189" s="31"/>
      <c r="IL189" s="31"/>
      <c r="IM189" s="31"/>
      <c r="IN189" s="31"/>
      <c r="IO189" s="31"/>
      <c r="IP189" s="31"/>
      <c r="IQ189" s="31"/>
      <c r="IR189" s="31"/>
      <c r="IS189" s="31"/>
      <c r="IT189" s="31"/>
      <c r="IU189" s="31"/>
    </row>
    <row r="190" spans="1:255">
      <c r="A190" s="65" t="s">
        <v>56</v>
      </c>
      <c r="B190" s="85"/>
      <c r="C190" s="52">
        <v>2022</v>
      </c>
      <c r="D190" s="24">
        <f>SUM(E190:I190)</f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</row>
    <row r="191" spans="1:255">
      <c r="A191" s="66"/>
      <c r="B191" s="85"/>
      <c r="C191" s="52">
        <v>2023</v>
      </c>
      <c r="D191" s="24">
        <f>SUM(E191:I191)</f>
        <v>3431</v>
      </c>
      <c r="E191" s="24">
        <v>0</v>
      </c>
      <c r="F191" s="24">
        <v>0</v>
      </c>
      <c r="G191" s="24">
        <v>0</v>
      </c>
      <c r="H191" s="24">
        <v>3431</v>
      </c>
      <c r="I191" s="24">
        <v>0</v>
      </c>
    </row>
    <row r="192" spans="1:255">
      <c r="A192" s="66"/>
      <c r="B192" s="85"/>
      <c r="C192" s="52">
        <v>2024</v>
      </c>
      <c r="D192" s="24">
        <f>SUM(E192:I192)</f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</row>
    <row r="193" spans="1:255" s="7" customFormat="1">
      <c r="A193" s="66"/>
      <c r="B193" s="85"/>
      <c r="C193" s="52">
        <v>2025</v>
      </c>
      <c r="D193" s="24">
        <f>SUM(E193:I193)</f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</row>
    <row r="194" spans="1:255" s="7" customFormat="1">
      <c r="A194" s="66"/>
      <c r="B194" s="85"/>
      <c r="C194" s="52">
        <v>2026</v>
      </c>
      <c r="D194" s="24">
        <f>SUM(E194:I194)</f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</row>
    <row r="195" spans="1:255" s="7" customFormat="1">
      <c r="A195" s="67"/>
      <c r="B195" s="85"/>
      <c r="C195" s="52" t="s">
        <v>18</v>
      </c>
      <c r="D195" s="24">
        <f>SUM(D190:D194)</f>
        <v>3431</v>
      </c>
      <c r="E195" s="24">
        <f t="shared" ref="E195:I195" si="66">SUM(E190:E194)</f>
        <v>0</v>
      </c>
      <c r="F195" s="24">
        <f t="shared" si="66"/>
        <v>0</v>
      </c>
      <c r="G195" s="24">
        <f t="shared" si="66"/>
        <v>0</v>
      </c>
      <c r="H195" s="24">
        <f t="shared" si="66"/>
        <v>3431</v>
      </c>
      <c r="I195" s="24">
        <f t="shared" si="66"/>
        <v>0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</row>
    <row r="196" spans="1:255" s="7" customFormat="1">
      <c r="A196" s="65" t="s">
        <v>57</v>
      </c>
      <c r="B196" s="85"/>
      <c r="C196" s="52">
        <v>2022</v>
      </c>
      <c r="D196" s="24">
        <f>SUM(E196:I196)</f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</row>
    <row r="197" spans="1:255" s="7" customFormat="1">
      <c r="A197" s="66"/>
      <c r="B197" s="85"/>
      <c r="C197" s="52">
        <v>2023</v>
      </c>
      <c r="D197" s="24">
        <f>SUM(E197:I197)</f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</row>
    <row r="198" spans="1:255" s="7" customFormat="1">
      <c r="A198" s="67"/>
      <c r="B198" s="85"/>
      <c r="C198" s="52" t="s">
        <v>18</v>
      </c>
      <c r="D198" s="24">
        <f t="shared" ref="D198:I198" si="67">SUM(D196:D197)</f>
        <v>0</v>
      </c>
      <c r="E198" s="24">
        <f t="shared" si="67"/>
        <v>0</v>
      </c>
      <c r="F198" s="24">
        <f t="shared" si="67"/>
        <v>0</v>
      </c>
      <c r="G198" s="24">
        <f t="shared" si="67"/>
        <v>0</v>
      </c>
      <c r="H198" s="24">
        <f t="shared" si="67"/>
        <v>0</v>
      </c>
      <c r="I198" s="24">
        <f t="shared" si="67"/>
        <v>0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</row>
    <row r="199" spans="1:255" s="7" customFormat="1">
      <c r="A199" s="65" t="s">
        <v>58</v>
      </c>
      <c r="B199" s="85"/>
      <c r="C199" s="52">
        <v>2022</v>
      </c>
      <c r="D199" s="24">
        <f>SUM(E199:I199)</f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</row>
    <row r="200" spans="1:255" s="7" customFormat="1">
      <c r="A200" s="66"/>
      <c r="B200" s="85"/>
      <c r="C200" s="52">
        <v>2023</v>
      </c>
      <c r="D200" s="24">
        <f>SUM(E200:I200)</f>
        <v>1000</v>
      </c>
      <c r="E200" s="24">
        <v>0</v>
      </c>
      <c r="F200" s="24">
        <v>950</v>
      </c>
      <c r="G200" s="24">
        <v>0</v>
      </c>
      <c r="H200" s="24">
        <v>50</v>
      </c>
      <c r="I200" s="24">
        <v>0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</row>
    <row r="201" spans="1:255" s="7" customFormat="1">
      <c r="A201" s="66"/>
      <c r="B201" s="85"/>
      <c r="C201" s="52">
        <v>2024</v>
      </c>
      <c r="D201" s="24">
        <f>SUM(E201:I201)</f>
        <v>0</v>
      </c>
      <c r="E201" s="24">
        <v>0</v>
      </c>
      <c r="F201" s="24">
        <v>0</v>
      </c>
      <c r="G201" s="24">
        <v>0</v>
      </c>
      <c r="H201" s="24">
        <v>0</v>
      </c>
      <c r="I201" s="24">
        <v>0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</row>
    <row r="202" spans="1:255" s="7" customFormat="1">
      <c r="A202" s="66"/>
      <c r="B202" s="85"/>
      <c r="C202" s="52">
        <v>2025</v>
      </c>
      <c r="D202" s="24">
        <f>SUM(E202:I202)</f>
        <v>0</v>
      </c>
      <c r="E202" s="24">
        <v>0</v>
      </c>
      <c r="F202" s="24">
        <v>0</v>
      </c>
      <c r="G202" s="24">
        <v>0</v>
      </c>
      <c r="H202" s="24">
        <v>0</v>
      </c>
      <c r="I202" s="24">
        <v>0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</row>
    <row r="203" spans="1:255" s="7" customFormat="1">
      <c r="A203" s="66"/>
      <c r="B203" s="85"/>
      <c r="C203" s="52">
        <v>2026</v>
      </c>
      <c r="D203" s="24">
        <f>SUM(E203:I203)</f>
        <v>0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</row>
    <row r="204" spans="1:255" s="7" customFormat="1">
      <c r="A204" s="67"/>
      <c r="B204" s="85"/>
      <c r="C204" s="52" t="s">
        <v>18</v>
      </c>
      <c r="D204" s="24">
        <f>SUM(D199:D203)</f>
        <v>1000</v>
      </c>
      <c r="E204" s="24">
        <f t="shared" ref="E204:I204" si="68">SUM(E199:E203)</f>
        <v>0</v>
      </c>
      <c r="F204" s="24">
        <f t="shared" si="68"/>
        <v>950</v>
      </c>
      <c r="G204" s="24">
        <f t="shared" si="68"/>
        <v>0</v>
      </c>
      <c r="H204" s="24">
        <f t="shared" si="68"/>
        <v>50</v>
      </c>
      <c r="I204" s="24">
        <f t="shared" si="68"/>
        <v>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</row>
    <row r="205" spans="1:255" s="7" customFormat="1">
      <c r="A205" s="65" t="s">
        <v>59</v>
      </c>
      <c r="B205" s="85"/>
      <c r="C205" s="52">
        <v>2022</v>
      </c>
      <c r="D205" s="24">
        <f>SUM(E205:I205)</f>
        <v>0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</row>
    <row r="206" spans="1:255" s="7" customFormat="1">
      <c r="A206" s="66"/>
      <c r="B206" s="85"/>
      <c r="C206" s="52">
        <v>2023</v>
      </c>
      <c r="D206" s="24">
        <f>SUM(E206:I206)</f>
        <v>560</v>
      </c>
      <c r="E206" s="24">
        <v>0</v>
      </c>
      <c r="F206" s="24">
        <v>0</v>
      </c>
      <c r="G206" s="24">
        <v>509.6</v>
      </c>
      <c r="H206" s="24">
        <v>50.4</v>
      </c>
      <c r="I206" s="24">
        <v>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</row>
    <row r="207" spans="1:255" s="7" customFormat="1">
      <c r="A207" s="66"/>
      <c r="B207" s="85"/>
      <c r="C207" s="52">
        <v>2024</v>
      </c>
      <c r="D207" s="24">
        <f>SUM(E207:I207)</f>
        <v>0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</row>
    <row r="208" spans="1:255" s="7" customFormat="1">
      <c r="A208" s="66"/>
      <c r="B208" s="85"/>
      <c r="C208" s="52">
        <v>2025</v>
      </c>
      <c r="D208" s="24">
        <f>SUM(E208:I208)</f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</row>
    <row r="209" spans="1:255" s="7" customFormat="1">
      <c r="A209" s="66"/>
      <c r="B209" s="85"/>
      <c r="C209" s="52">
        <v>2026</v>
      </c>
      <c r="D209" s="24">
        <f>SUM(E209:I209)</f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</row>
    <row r="210" spans="1:255" s="7" customFormat="1">
      <c r="A210" s="67"/>
      <c r="B210" s="85"/>
      <c r="C210" s="52" t="s">
        <v>18</v>
      </c>
      <c r="D210" s="24">
        <f>SUM(D205:D209)</f>
        <v>560</v>
      </c>
      <c r="E210" s="24">
        <f t="shared" ref="E210:I210" si="69">SUM(E205:E209)</f>
        <v>0</v>
      </c>
      <c r="F210" s="24">
        <f t="shared" si="69"/>
        <v>0</v>
      </c>
      <c r="G210" s="24">
        <f t="shared" si="69"/>
        <v>509.6</v>
      </c>
      <c r="H210" s="24">
        <f t="shared" si="69"/>
        <v>50.4</v>
      </c>
      <c r="I210" s="24">
        <f t="shared" si="69"/>
        <v>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</row>
    <row r="211" spans="1:255" s="7" customFormat="1">
      <c r="A211" s="65" t="s">
        <v>60</v>
      </c>
      <c r="B211" s="85"/>
      <c r="C211" s="52">
        <v>2022</v>
      </c>
      <c r="D211" s="24">
        <f>SUM(E211:I211)</f>
        <v>0</v>
      </c>
      <c r="E211" s="24">
        <v>0</v>
      </c>
      <c r="F211" s="24">
        <v>0</v>
      </c>
      <c r="G211" s="24">
        <v>0</v>
      </c>
      <c r="H211" s="24">
        <v>0</v>
      </c>
      <c r="I211" s="24">
        <v>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</row>
    <row r="212" spans="1:255" s="7" customFormat="1">
      <c r="A212" s="66"/>
      <c r="B212" s="85"/>
      <c r="C212" s="52">
        <v>2023</v>
      </c>
      <c r="D212" s="24">
        <f>SUM(E212:I212)</f>
        <v>5870.7</v>
      </c>
      <c r="E212" s="24">
        <v>0</v>
      </c>
      <c r="F212" s="24">
        <v>0</v>
      </c>
      <c r="G212" s="24">
        <v>5342.3</v>
      </c>
      <c r="H212" s="24">
        <v>528.4</v>
      </c>
      <c r="I212" s="24">
        <v>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</row>
    <row r="213" spans="1:255" s="7" customFormat="1">
      <c r="A213" s="66"/>
      <c r="B213" s="85"/>
      <c r="C213" s="52">
        <v>2024</v>
      </c>
      <c r="D213" s="24">
        <f>SUM(E213:I213)</f>
        <v>65482.1</v>
      </c>
      <c r="E213" s="24">
        <v>0</v>
      </c>
      <c r="F213" s="24">
        <v>0</v>
      </c>
      <c r="G213" s="33">
        <v>60243.5</v>
      </c>
      <c r="H213" s="33">
        <v>5238.6000000000004</v>
      </c>
      <c r="I213" s="24">
        <v>0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</row>
    <row r="214" spans="1:255" s="7" customFormat="1">
      <c r="A214" s="66"/>
      <c r="B214" s="85"/>
      <c r="C214" s="52">
        <v>2025</v>
      </c>
      <c r="D214" s="24">
        <f>SUM(E214:I214)</f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</row>
    <row r="215" spans="1:255" s="7" customFormat="1">
      <c r="A215" s="66"/>
      <c r="B215" s="85"/>
      <c r="C215" s="52">
        <v>2026</v>
      </c>
      <c r="D215" s="24">
        <f>SUM(E215:I215)</f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</row>
    <row r="216" spans="1:255" s="7" customFormat="1">
      <c r="A216" s="67"/>
      <c r="B216" s="85"/>
      <c r="C216" s="52" t="s">
        <v>18</v>
      </c>
      <c r="D216" s="24">
        <f>SUM(D211:D215)</f>
        <v>71352.800000000003</v>
      </c>
      <c r="E216" s="24">
        <f t="shared" ref="E216:I216" si="70">SUM(E211:E215)</f>
        <v>0</v>
      </c>
      <c r="F216" s="24">
        <f t="shared" si="70"/>
        <v>0</v>
      </c>
      <c r="G216" s="24">
        <f t="shared" si="70"/>
        <v>65585.8</v>
      </c>
      <c r="H216" s="24">
        <f t="shared" si="70"/>
        <v>5767</v>
      </c>
      <c r="I216" s="24">
        <f t="shared" si="70"/>
        <v>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</row>
    <row r="217" spans="1:255" s="7" customFormat="1">
      <c r="A217" s="65" t="s">
        <v>61</v>
      </c>
      <c r="B217" s="85"/>
      <c r="C217" s="52">
        <v>2022</v>
      </c>
      <c r="D217" s="24">
        <f>SUM(E217:I217)</f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</row>
    <row r="218" spans="1:255" s="7" customFormat="1">
      <c r="A218" s="66"/>
      <c r="B218" s="85"/>
      <c r="C218" s="52">
        <v>2023</v>
      </c>
      <c r="D218" s="24">
        <f>SUM(E218:I218)</f>
        <v>6289</v>
      </c>
      <c r="E218" s="24">
        <v>0</v>
      </c>
      <c r="F218" s="24">
        <v>0</v>
      </c>
      <c r="G218" s="24">
        <v>6289</v>
      </c>
      <c r="H218" s="24">
        <v>0</v>
      </c>
      <c r="I218" s="24">
        <v>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</row>
    <row r="219" spans="1:255" s="7" customFormat="1">
      <c r="A219" s="66"/>
      <c r="B219" s="85"/>
      <c r="C219" s="52">
        <v>2024</v>
      </c>
      <c r="D219" s="24">
        <f>SUM(E219:I219)</f>
        <v>5617.9</v>
      </c>
      <c r="E219" s="24">
        <v>0</v>
      </c>
      <c r="F219" s="24">
        <v>0</v>
      </c>
      <c r="G219" s="24">
        <v>5617.9</v>
      </c>
      <c r="H219" s="24">
        <v>0</v>
      </c>
      <c r="I219" s="24">
        <v>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</row>
    <row r="220" spans="1:255" s="7" customFormat="1">
      <c r="A220" s="66"/>
      <c r="B220" s="85"/>
      <c r="C220" s="52">
        <v>2025</v>
      </c>
      <c r="D220" s="24">
        <f>SUM(E220:I220)</f>
        <v>7445.2</v>
      </c>
      <c r="E220" s="24">
        <v>0</v>
      </c>
      <c r="F220" s="24">
        <v>0</v>
      </c>
      <c r="G220" s="24">
        <v>7445.2</v>
      </c>
      <c r="H220" s="24">
        <v>0</v>
      </c>
      <c r="I220" s="24">
        <v>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</row>
    <row r="221" spans="1:255" s="7" customFormat="1">
      <c r="A221" s="66"/>
      <c r="B221" s="85"/>
      <c r="C221" s="52">
        <v>2026</v>
      </c>
      <c r="D221" s="24">
        <f>SUM(E221:I221)</f>
        <v>7937.9</v>
      </c>
      <c r="E221" s="24">
        <v>0</v>
      </c>
      <c r="F221" s="24">
        <v>0</v>
      </c>
      <c r="G221" s="24">
        <v>7937.9</v>
      </c>
      <c r="H221" s="24">
        <v>0</v>
      </c>
      <c r="I221" s="24">
        <v>0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</row>
    <row r="222" spans="1:255" s="7" customFormat="1">
      <c r="A222" s="67"/>
      <c r="B222" s="85"/>
      <c r="C222" s="52" t="s">
        <v>18</v>
      </c>
      <c r="D222" s="24">
        <f>SUM(D217:D221)</f>
        <v>27290</v>
      </c>
      <c r="E222" s="24">
        <f t="shared" ref="E222:I222" si="71">SUM(E217:E221)</f>
        <v>0</v>
      </c>
      <c r="F222" s="24">
        <f t="shared" si="71"/>
        <v>0</v>
      </c>
      <c r="G222" s="24">
        <f t="shared" si="71"/>
        <v>27290</v>
      </c>
      <c r="H222" s="24">
        <f t="shared" si="71"/>
        <v>0</v>
      </c>
      <c r="I222" s="24">
        <f t="shared" si="71"/>
        <v>0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</row>
    <row r="223" spans="1:255" s="7" customFormat="1">
      <c r="A223" s="87" t="s">
        <v>62</v>
      </c>
      <c r="B223" s="88"/>
      <c r="C223" s="88"/>
      <c r="D223" s="88"/>
      <c r="E223" s="88"/>
      <c r="F223" s="88"/>
      <c r="G223" s="88"/>
      <c r="H223" s="88"/>
      <c r="I223" s="89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</row>
    <row r="224" spans="1:255" s="7" customFormat="1">
      <c r="A224" s="90" t="s">
        <v>18</v>
      </c>
      <c r="B224" s="60"/>
      <c r="C224" s="51">
        <v>2022</v>
      </c>
      <c r="D224" s="17">
        <f t="shared" ref="D224:I229" si="72">D230+D236</f>
        <v>9887.1</v>
      </c>
      <c r="E224" s="17">
        <f t="shared" si="72"/>
        <v>0</v>
      </c>
      <c r="F224" s="17">
        <f t="shared" si="72"/>
        <v>0</v>
      </c>
      <c r="G224" s="17">
        <f t="shared" si="72"/>
        <v>0</v>
      </c>
      <c r="H224" s="17">
        <f t="shared" si="72"/>
        <v>9887.1</v>
      </c>
      <c r="I224" s="17">
        <f t="shared" si="72"/>
        <v>0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</row>
    <row r="225" spans="1:255" s="7" customFormat="1">
      <c r="A225" s="91"/>
      <c r="B225" s="93"/>
      <c r="C225" s="51">
        <v>2023</v>
      </c>
      <c r="D225" s="17">
        <f t="shared" si="72"/>
        <v>9388.4</v>
      </c>
      <c r="E225" s="17">
        <f t="shared" si="72"/>
        <v>0</v>
      </c>
      <c r="F225" s="17">
        <f t="shared" si="72"/>
        <v>0</v>
      </c>
      <c r="G225" s="17">
        <f t="shared" si="72"/>
        <v>628.5</v>
      </c>
      <c r="H225" s="17">
        <f t="shared" si="72"/>
        <v>8759.9</v>
      </c>
      <c r="I225" s="17">
        <f t="shared" si="72"/>
        <v>0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</row>
    <row r="226" spans="1:255" s="7" customFormat="1">
      <c r="A226" s="91"/>
      <c r="B226" s="93"/>
      <c r="C226" s="51">
        <v>2024</v>
      </c>
      <c r="D226" s="17">
        <f t="shared" si="72"/>
        <v>6043.7</v>
      </c>
      <c r="E226" s="17">
        <f t="shared" si="72"/>
        <v>0</v>
      </c>
      <c r="F226" s="17">
        <f t="shared" si="72"/>
        <v>0</v>
      </c>
      <c r="G226" s="17">
        <f t="shared" si="72"/>
        <v>0</v>
      </c>
      <c r="H226" s="17">
        <f t="shared" si="72"/>
        <v>6043.7</v>
      </c>
      <c r="I226" s="17">
        <f t="shared" si="72"/>
        <v>0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</row>
    <row r="227" spans="1:255" s="7" customFormat="1">
      <c r="A227" s="91"/>
      <c r="B227" s="93"/>
      <c r="C227" s="51">
        <v>2025</v>
      </c>
      <c r="D227" s="17">
        <f t="shared" si="72"/>
        <v>7400</v>
      </c>
      <c r="E227" s="17">
        <f t="shared" si="72"/>
        <v>0</v>
      </c>
      <c r="F227" s="17">
        <f t="shared" si="72"/>
        <v>0</v>
      </c>
      <c r="G227" s="17">
        <f t="shared" si="72"/>
        <v>0</v>
      </c>
      <c r="H227" s="17">
        <f t="shared" si="72"/>
        <v>7400</v>
      </c>
      <c r="I227" s="17">
        <f t="shared" si="72"/>
        <v>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</row>
    <row r="228" spans="1:255" s="7" customFormat="1">
      <c r="A228" s="91"/>
      <c r="B228" s="93"/>
      <c r="C228" s="51">
        <v>2026</v>
      </c>
      <c r="D228" s="17">
        <f>D234+D240</f>
        <v>7400</v>
      </c>
      <c r="E228" s="17">
        <f t="shared" si="72"/>
        <v>0</v>
      </c>
      <c r="F228" s="17">
        <f t="shared" si="72"/>
        <v>0</v>
      </c>
      <c r="G228" s="17">
        <f t="shared" si="72"/>
        <v>0</v>
      </c>
      <c r="H228" s="17">
        <f t="shared" si="72"/>
        <v>7400</v>
      </c>
      <c r="I228" s="17">
        <f t="shared" si="72"/>
        <v>0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</row>
    <row r="229" spans="1:255" s="7" customFormat="1">
      <c r="A229" s="92"/>
      <c r="B229" s="61"/>
      <c r="C229" s="51" t="s">
        <v>18</v>
      </c>
      <c r="D229" s="17">
        <f>D235+D241</f>
        <v>40119.200000000004</v>
      </c>
      <c r="E229" s="17">
        <f t="shared" si="72"/>
        <v>0</v>
      </c>
      <c r="F229" s="17">
        <f t="shared" si="72"/>
        <v>0</v>
      </c>
      <c r="G229" s="17">
        <f t="shared" si="72"/>
        <v>628.5</v>
      </c>
      <c r="H229" s="17">
        <f>H235+H241</f>
        <v>39490.700000000004</v>
      </c>
      <c r="I229" s="17">
        <f t="shared" si="72"/>
        <v>0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</row>
    <row r="230" spans="1:255" s="7" customFormat="1">
      <c r="A230" s="65" t="s">
        <v>63</v>
      </c>
      <c r="B230" s="85"/>
      <c r="C230" s="52">
        <v>2022</v>
      </c>
      <c r="D230" s="24">
        <f>SUM(E230:I230)</f>
        <v>9887.1</v>
      </c>
      <c r="E230" s="24">
        <v>0</v>
      </c>
      <c r="F230" s="24">
        <v>0</v>
      </c>
      <c r="G230" s="24">
        <v>0</v>
      </c>
      <c r="H230" s="24">
        <v>9887.1</v>
      </c>
      <c r="I230" s="24">
        <v>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</row>
    <row r="231" spans="1:255" s="7" customFormat="1">
      <c r="A231" s="66"/>
      <c r="B231" s="85"/>
      <c r="C231" s="37">
        <v>2023</v>
      </c>
      <c r="D231" s="33">
        <f>SUM(E231:I231)</f>
        <v>8685.5</v>
      </c>
      <c r="E231" s="33">
        <v>0</v>
      </c>
      <c r="F231" s="33">
        <v>0</v>
      </c>
      <c r="G231" s="33">
        <v>0</v>
      </c>
      <c r="H231" s="33">
        <v>8685.5</v>
      </c>
      <c r="I231" s="33">
        <v>0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</row>
    <row r="232" spans="1:255" s="7" customFormat="1">
      <c r="A232" s="66"/>
      <c r="B232" s="85"/>
      <c r="C232" s="37">
        <v>2024</v>
      </c>
      <c r="D232" s="33">
        <f>SUM(E232:I232)</f>
        <v>6043.7</v>
      </c>
      <c r="E232" s="33">
        <v>0</v>
      </c>
      <c r="F232" s="33">
        <v>0</v>
      </c>
      <c r="G232" s="33">
        <v>0</v>
      </c>
      <c r="H232" s="33">
        <v>6043.7</v>
      </c>
      <c r="I232" s="33">
        <v>0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</row>
    <row r="233" spans="1:255" s="7" customFormat="1">
      <c r="A233" s="66"/>
      <c r="B233" s="85"/>
      <c r="C233" s="37">
        <v>2025</v>
      </c>
      <c r="D233" s="33">
        <f>SUM(E233:I233)</f>
        <v>7400</v>
      </c>
      <c r="E233" s="33">
        <v>0</v>
      </c>
      <c r="F233" s="33">
        <v>0</v>
      </c>
      <c r="G233" s="33">
        <v>0</v>
      </c>
      <c r="H233" s="33">
        <v>7400</v>
      </c>
      <c r="I233" s="33">
        <v>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</row>
    <row r="234" spans="1:255" s="7" customFormat="1">
      <c r="A234" s="66"/>
      <c r="B234" s="85"/>
      <c r="C234" s="37">
        <v>2026</v>
      </c>
      <c r="D234" s="33">
        <f>SUM(E234:I234)</f>
        <v>7400</v>
      </c>
      <c r="E234" s="33">
        <v>0</v>
      </c>
      <c r="F234" s="33">
        <v>0</v>
      </c>
      <c r="G234" s="33">
        <v>0</v>
      </c>
      <c r="H234" s="33">
        <v>7400</v>
      </c>
      <c r="I234" s="33">
        <v>0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</row>
    <row r="235" spans="1:255" s="7" customFormat="1">
      <c r="A235" s="67"/>
      <c r="B235" s="85"/>
      <c r="C235" s="37" t="s">
        <v>18</v>
      </c>
      <c r="D235" s="33">
        <f>SUM(D230:D234)</f>
        <v>39416.300000000003</v>
      </c>
      <c r="E235" s="33">
        <f t="shared" ref="E235:I235" si="73">SUM(E230:E234)</f>
        <v>0</v>
      </c>
      <c r="F235" s="33">
        <f t="shared" si="73"/>
        <v>0</v>
      </c>
      <c r="G235" s="33">
        <f t="shared" si="73"/>
        <v>0</v>
      </c>
      <c r="H235" s="33">
        <f t="shared" si="73"/>
        <v>39416.300000000003</v>
      </c>
      <c r="I235" s="33">
        <f t="shared" si="73"/>
        <v>0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</row>
    <row r="236" spans="1:255" s="7" customFormat="1">
      <c r="A236" s="80" t="s">
        <v>64</v>
      </c>
      <c r="B236" s="86"/>
      <c r="C236" s="37">
        <v>2022</v>
      </c>
      <c r="D236" s="33">
        <f>SUM(E236:I236)</f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</row>
    <row r="237" spans="1:255" s="7" customFormat="1">
      <c r="A237" s="81"/>
      <c r="B237" s="86"/>
      <c r="C237" s="37">
        <v>2023</v>
      </c>
      <c r="D237" s="33">
        <f>SUM(E237:I237)</f>
        <v>702.9</v>
      </c>
      <c r="E237" s="33">
        <v>0</v>
      </c>
      <c r="F237" s="33">
        <v>0</v>
      </c>
      <c r="G237" s="33">
        <v>628.5</v>
      </c>
      <c r="H237" s="33">
        <v>74.400000000000006</v>
      </c>
      <c r="I237" s="33">
        <v>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</row>
    <row r="238" spans="1:255" s="7" customFormat="1">
      <c r="A238" s="81"/>
      <c r="B238" s="86"/>
      <c r="C238" s="37">
        <v>2024</v>
      </c>
      <c r="D238" s="33">
        <f>SUM(E238:I238)</f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</row>
    <row r="239" spans="1:255" s="7" customFormat="1">
      <c r="A239" s="81"/>
      <c r="B239" s="86"/>
      <c r="C239" s="37">
        <v>2025</v>
      </c>
      <c r="D239" s="33">
        <f>SUM(E239:I239)</f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</row>
    <row r="240" spans="1:255" s="7" customFormat="1">
      <c r="A240" s="81"/>
      <c r="B240" s="86"/>
      <c r="C240" s="37">
        <v>2026</v>
      </c>
      <c r="D240" s="33">
        <f>SUM(E240:I240)</f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</row>
    <row r="241" spans="1:255" s="7" customFormat="1">
      <c r="A241" s="82"/>
      <c r="B241" s="86"/>
      <c r="C241" s="37" t="s">
        <v>18</v>
      </c>
      <c r="D241" s="33">
        <f>SUM(D236:D240)</f>
        <v>702.9</v>
      </c>
      <c r="E241" s="33">
        <f t="shared" ref="E241:I241" si="74">SUM(E236:E240)</f>
        <v>0</v>
      </c>
      <c r="F241" s="33">
        <f t="shared" si="74"/>
        <v>0</v>
      </c>
      <c r="G241" s="33">
        <f t="shared" si="74"/>
        <v>628.5</v>
      </c>
      <c r="H241" s="33">
        <f t="shared" si="74"/>
        <v>74.400000000000006</v>
      </c>
      <c r="I241" s="33">
        <f t="shared" si="74"/>
        <v>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</row>
    <row r="242" spans="1:255" s="7" customFormat="1">
      <c r="A242" s="42" t="s">
        <v>65</v>
      </c>
      <c r="B242" s="43"/>
      <c r="C242" s="44"/>
      <c r="D242" s="45"/>
      <c r="E242" s="46"/>
      <c r="F242" s="46"/>
      <c r="G242" s="46"/>
      <c r="H242" s="46"/>
      <c r="I242" s="4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</row>
    <row r="243" spans="1:255" s="7" customFormat="1">
      <c r="A243" s="71" t="s">
        <v>18</v>
      </c>
      <c r="B243" s="83"/>
      <c r="C243" s="35">
        <v>2022</v>
      </c>
      <c r="D243" s="55">
        <f t="shared" ref="D243:I248" si="75">D249</f>
        <v>175.5</v>
      </c>
      <c r="E243" s="55">
        <f t="shared" si="75"/>
        <v>0</v>
      </c>
      <c r="F243" s="55">
        <f t="shared" si="75"/>
        <v>0</v>
      </c>
      <c r="G243" s="55">
        <f t="shared" si="75"/>
        <v>0</v>
      </c>
      <c r="H243" s="55">
        <f t="shared" si="75"/>
        <v>175.5</v>
      </c>
      <c r="I243" s="55">
        <f t="shared" si="75"/>
        <v>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</row>
    <row r="244" spans="1:255" s="7" customFormat="1">
      <c r="A244" s="71"/>
      <c r="B244" s="83"/>
      <c r="C244" s="35">
        <v>2023</v>
      </c>
      <c r="D244" s="55">
        <f t="shared" si="75"/>
        <v>167</v>
      </c>
      <c r="E244" s="55">
        <f t="shared" si="75"/>
        <v>0</v>
      </c>
      <c r="F244" s="55">
        <f t="shared" si="75"/>
        <v>0</v>
      </c>
      <c r="G244" s="55">
        <f t="shared" si="75"/>
        <v>0</v>
      </c>
      <c r="H244" s="55">
        <f t="shared" si="75"/>
        <v>167</v>
      </c>
      <c r="I244" s="55">
        <f t="shared" si="75"/>
        <v>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</row>
    <row r="245" spans="1:255" s="7" customFormat="1">
      <c r="A245" s="71"/>
      <c r="B245" s="83"/>
      <c r="C245" s="35">
        <v>2024</v>
      </c>
      <c r="D245" s="55">
        <f t="shared" si="75"/>
        <v>227</v>
      </c>
      <c r="E245" s="55">
        <f t="shared" si="75"/>
        <v>0</v>
      </c>
      <c r="F245" s="55">
        <f t="shared" si="75"/>
        <v>0</v>
      </c>
      <c r="G245" s="55">
        <f t="shared" si="75"/>
        <v>0</v>
      </c>
      <c r="H245" s="55">
        <f t="shared" si="75"/>
        <v>227</v>
      </c>
      <c r="I245" s="55">
        <f t="shared" si="75"/>
        <v>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</row>
    <row r="246" spans="1:255" s="7" customFormat="1">
      <c r="A246" s="71"/>
      <c r="B246" s="83"/>
      <c r="C246" s="35">
        <v>2025</v>
      </c>
      <c r="D246" s="55">
        <f t="shared" si="75"/>
        <v>243.3</v>
      </c>
      <c r="E246" s="55">
        <f t="shared" si="75"/>
        <v>0</v>
      </c>
      <c r="F246" s="55">
        <f t="shared" si="75"/>
        <v>0</v>
      </c>
      <c r="G246" s="55">
        <f t="shared" si="75"/>
        <v>0</v>
      </c>
      <c r="H246" s="55">
        <f t="shared" si="75"/>
        <v>243.3</v>
      </c>
      <c r="I246" s="55">
        <f t="shared" si="75"/>
        <v>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</row>
    <row r="247" spans="1:255" s="7" customFormat="1">
      <c r="A247" s="71"/>
      <c r="B247" s="83"/>
      <c r="C247" s="35">
        <v>2026</v>
      </c>
      <c r="D247" s="55">
        <f>D253</f>
        <v>243.3</v>
      </c>
      <c r="E247" s="55">
        <f t="shared" si="75"/>
        <v>0</v>
      </c>
      <c r="F247" s="55">
        <f t="shared" si="75"/>
        <v>0</v>
      </c>
      <c r="G247" s="55">
        <f t="shared" si="75"/>
        <v>0</v>
      </c>
      <c r="H247" s="55">
        <f t="shared" si="75"/>
        <v>243.3</v>
      </c>
      <c r="I247" s="55">
        <f t="shared" si="75"/>
        <v>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</row>
    <row r="248" spans="1:255" s="7" customFormat="1">
      <c r="A248" s="71"/>
      <c r="B248" s="83"/>
      <c r="C248" s="35" t="s">
        <v>18</v>
      </c>
      <c r="D248" s="55">
        <f>D254</f>
        <v>1056.0999999999999</v>
      </c>
      <c r="E248" s="55">
        <f t="shared" si="75"/>
        <v>0</v>
      </c>
      <c r="F248" s="55">
        <f t="shared" si="75"/>
        <v>0</v>
      </c>
      <c r="G248" s="55">
        <f t="shared" si="75"/>
        <v>0</v>
      </c>
      <c r="H248" s="55">
        <f t="shared" si="75"/>
        <v>1056.0999999999999</v>
      </c>
      <c r="I248" s="55">
        <f t="shared" si="75"/>
        <v>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</row>
    <row r="249" spans="1:255" s="7" customFormat="1">
      <c r="A249" s="65" t="s">
        <v>66</v>
      </c>
      <c r="B249" s="85"/>
      <c r="C249" s="37">
        <v>2022</v>
      </c>
      <c r="D249" s="54">
        <f>SUM(E249:I249)</f>
        <v>175.5</v>
      </c>
      <c r="E249" s="33">
        <v>0</v>
      </c>
      <c r="F249" s="33">
        <v>0</v>
      </c>
      <c r="G249" s="33">
        <v>0</v>
      </c>
      <c r="H249" s="33">
        <v>175.5</v>
      </c>
      <c r="I249" s="33">
        <v>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</row>
    <row r="250" spans="1:255" s="7" customFormat="1">
      <c r="A250" s="66"/>
      <c r="B250" s="85"/>
      <c r="C250" s="37">
        <v>2023</v>
      </c>
      <c r="D250" s="54">
        <f>SUM(E250:I250)</f>
        <v>167</v>
      </c>
      <c r="E250" s="33">
        <v>0</v>
      </c>
      <c r="F250" s="33">
        <v>0</v>
      </c>
      <c r="G250" s="33">
        <v>0</v>
      </c>
      <c r="H250" s="33">
        <v>167</v>
      </c>
      <c r="I250" s="33">
        <v>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</row>
    <row r="251" spans="1:255" s="7" customFormat="1">
      <c r="A251" s="66"/>
      <c r="B251" s="85"/>
      <c r="C251" s="37">
        <v>2024</v>
      </c>
      <c r="D251" s="54">
        <f>SUM(E251:I251)</f>
        <v>227</v>
      </c>
      <c r="E251" s="33">
        <v>0</v>
      </c>
      <c r="F251" s="33">
        <v>0</v>
      </c>
      <c r="G251" s="33">
        <v>0</v>
      </c>
      <c r="H251" s="33">
        <v>227</v>
      </c>
      <c r="I251" s="33">
        <v>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</row>
    <row r="252" spans="1:255" s="7" customFormat="1">
      <c r="A252" s="66"/>
      <c r="B252" s="85"/>
      <c r="C252" s="37">
        <v>2025</v>
      </c>
      <c r="D252" s="54">
        <f>SUM(E252:I252)</f>
        <v>243.3</v>
      </c>
      <c r="E252" s="33">
        <v>0</v>
      </c>
      <c r="F252" s="33">
        <v>0</v>
      </c>
      <c r="G252" s="33">
        <v>0</v>
      </c>
      <c r="H252" s="33">
        <v>243.3</v>
      </c>
      <c r="I252" s="33">
        <v>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</row>
    <row r="253" spans="1:255" s="7" customFormat="1">
      <c r="A253" s="66"/>
      <c r="B253" s="85"/>
      <c r="C253" s="37">
        <v>2026</v>
      </c>
      <c r="D253" s="54">
        <f>SUM(E253:I253)</f>
        <v>243.3</v>
      </c>
      <c r="E253" s="33">
        <v>0</v>
      </c>
      <c r="F253" s="33">
        <v>0</v>
      </c>
      <c r="G253" s="33">
        <v>0</v>
      </c>
      <c r="H253" s="33">
        <v>243.3</v>
      </c>
      <c r="I253" s="33">
        <v>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</row>
    <row r="254" spans="1:255" s="7" customFormat="1">
      <c r="A254" s="67"/>
      <c r="B254" s="85"/>
      <c r="C254" s="52" t="s">
        <v>18</v>
      </c>
      <c r="D254" s="30">
        <f>SUM(D249:D253)</f>
        <v>1056.0999999999999</v>
      </c>
      <c r="E254" s="30">
        <f t="shared" ref="E254:I254" si="76">SUM(E249:E253)</f>
        <v>0</v>
      </c>
      <c r="F254" s="30">
        <f t="shared" si="76"/>
        <v>0</v>
      </c>
      <c r="G254" s="30">
        <f t="shared" si="76"/>
        <v>0</v>
      </c>
      <c r="H254" s="30">
        <f t="shared" si="76"/>
        <v>1056.0999999999999</v>
      </c>
      <c r="I254" s="30">
        <f t="shared" si="76"/>
        <v>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</row>
    <row r="255" spans="1:255" s="7" customFormat="1">
      <c r="A255" s="53" t="s">
        <v>67</v>
      </c>
      <c r="B255" s="32"/>
      <c r="C255" s="26"/>
      <c r="D255" s="27"/>
      <c r="E255" s="28"/>
      <c r="F255" s="28"/>
      <c r="G255" s="28"/>
      <c r="H255" s="28"/>
      <c r="I255" s="29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</row>
    <row r="256" spans="1:255" s="7" customFormat="1">
      <c r="A256" s="63" t="s">
        <v>18</v>
      </c>
      <c r="B256" s="62"/>
      <c r="C256" s="51">
        <v>2022</v>
      </c>
      <c r="D256" s="17">
        <f>D262+D268+D271</f>
        <v>3669</v>
      </c>
      <c r="E256" s="17">
        <f t="shared" ref="D256:I257" si="77">E262+E268+E271</f>
        <v>132.1</v>
      </c>
      <c r="F256" s="17">
        <f t="shared" si="77"/>
        <v>1081.3</v>
      </c>
      <c r="G256" s="17">
        <f t="shared" si="77"/>
        <v>0</v>
      </c>
      <c r="H256" s="17">
        <f t="shared" si="77"/>
        <v>2455.6000000000004</v>
      </c>
      <c r="I256" s="17">
        <f t="shared" si="77"/>
        <v>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</row>
    <row r="257" spans="1:255" s="7" customFormat="1">
      <c r="A257" s="63"/>
      <c r="B257" s="62"/>
      <c r="C257" s="51">
        <v>2023</v>
      </c>
      <c r="D257" s="17">
        <f t="shared" si="77"/>
        <v>3785.8</v>
      </c>
      <c r="E257" s="17">
        <f t="shared" si="77"/>
        <v>204.2</v>
      </c>
      <c r="F257" s="17">
        <f t="shared" si="77"/>
        <v>1274.4000000000001</v>
      </c>
      <c r="G257" s="17">
        <f t="shared" si="77"/>
        <v>0</v>
      </c>
      <c r="H257" s="17">
        <f t="shared" si="77"/>
        <v>2307.1999999999998</v>
      </c>
      <c r="I257" s="17">
        <f t="shared" si="77"/>
        <v>0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</row>
    <row r="258" spans="1:255" s="7" customFormat="1">
      <c r="A258" s="63"/>
      <c r="B258" s="62"/>
      <c r="C258" s="51">
        <v>2024</v>
      </c>
      <c r="D258" s="17">
        <f>D264+D273+D277</f>
        <v>7091.2</v>
      </c>
      <c r="E258" s="17">
        <f t="shared" ref="E258:I260" si="78">E264+E273+E277</f>
        <v>0</v>
      </c>
      <c r="F258" s="17">
        <f t="shared" si="78"/>
        <v>0</v>
      </c>
      <c r="G258" s="17">
        <f t="shared" si="78"/>
        <v>0</v>
      </c>
      <c r="H258" s="17">
        <f t="shared" si="78"/>
        <v>7091.2</v>
      </c>
      <c r="I258" s="17">
        <f t="shared" si="78"/>
        <v>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</row>
    <row r="259" spans="1:255" s="7" customFormat="1">
      <c r="A259" s="63"/>
      <c r="B259" s="62"/>
      <c r="C259" s="51">
        <v>2025</v>
      </c>
      <c r="D259" s="17">
        <f>D265+D274+D278</f>
        <v>4385.5999999999995</v>
      </c>
      <c r="E259" s="17">
        <f t="shared" si="78"/>
        <v>0</v>
      </c>
      <c r="F259" s="17">
        <f t="shared" si="78"/>
        <v>0</v>
      </c>
      <c r="G259" s="17">
        <f t="shared" si="78"/>
        <v>0</v>
      </c>
      <c r="H259" s="17">
        <f t="shared" si="78"/>
        <v>4385.5999999999995</v>
      </c>
      <c r="I259" s="17">
        <f t="shared" si="78"/>
        <v>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</row>
    <row r="260" spans="1:255" s="7" customFormat="1">
      <c r="A260" s="63"/>
      <c r="B260" s="62"/>
      <c r="C260" s="51">
        <v>2026</v>
      </c>
      <c r="D260" s="17">
        <f>D266+D275+D279</f>
        <v>6621.7</v>
      </c>
      <c r="E260" s="17">
        <f t="shared" si="78"/>
        <v>0</v>
      </c>
      <c r="F260" s="17">
        <f t="shared" si="78"/>
        <v>0</v>
      </c>
      <c r="G260" s="17">
        <f t="shared" si="78"/>
        <v>0</v>
      </c>
      <c r="H260" s="17">
        <f t="shared" si="78"/>
        <v>6621.7</v>
      </c>
      <c r="I260" s="17">
        <f t="shared" si="78"/>
        <v>0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</row>
    <row r="261" spans="1:255" s="7" customFormat="1">
      <c r="A261" s="63"/>
      <c r="B261" s="62"/>
      <c r="C261" s="51" t="s">
        <v>18</v>
      </c>
      <c r="D261" s="17">
        <f>SUM(D256:D260)</f>
        <v>25553.3</v>
      </c>
      <c r="E261" s="17">
        <f t="shared" ref="E261:I261" si="79">SUM(E256:E260)</f>
        <v>336.29999999999995</v>
      </c>
      <c r="F261" s="17">
        <f t="shared" si="79"/>
        <v>2355.6999999999998</v>
      </c>
      <c r="G261" s="17">
        <f t="shared" si="79"/>
        <v>0</v>
      </c>
      <c r="H261" s="17">
        <f t="shared" si="79"/>
        <v>22861.3</v>
      </c>
      <c r="I261" s="17">
        <f t="shared" si="79"/>
        <v>0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</row>
    <row r="262" spans="1:255" s="7" customFormat="1">
      <c r="A262" s="65" t="s">
        <v>68</v>
      </c>
      <c r="B262" s="85"/>
      <c r="C262" s="52">
        <v>2022</v>
      </c>
      <c r="D262" s="24">
        <f>SUM(E262:I262)</f>
        <v>2364.3000000000002</v>
      </c>
      <c r="E262" s="24">
        <v>0</v>
      </c>
      <c r="F262" s="24">
        <v>0</v>
      </c>
      <c r="G262" s="24">
        <v>0</v>
      </c>
      <c r="H262" s="24">
        <v>2364.3000000000002</v>
      </c>
      <c r="I262" s="24">
        <v>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</row>
    <row r="263" spans="1:255" s="7" customFormat="1">
      <c r="A263" s="66"/>
      <c r="B263" s="85"/>
      <c r="C263" s="52">
        <v>2023</v>
      </c>
      <c r="D263" s="24">
        <f>SUM(E263:I263)</f>
        <v>630.70000000000005</v>
      </c>
      <c r="E263" s="24">
        <v>0</v>
      </c>
      <c r="F263" s="24">
        <v>0</v>
      </c>
      <c r="G263" s="24">
        <v>0</v>
      </c>
      <c r="H263" s="24">
        <v>630.70000000000005</v>
      </c>
      <c r="I263" s="24">
        <v>0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</row>
    <row r="264" spans="1:255" s="7" customFormat="1">
      <c r="A264" s="66"/>
      <c r="B264" s="85"/>
      <c r="C264" s="52">
        <v>2024</v>
      </c>
      <c r="D264" s="24">
        <f>SUM(E264:I264)</f>
        <v>2949.5</v>
      </c>
      <c r="E264" s="24">
        <v>0</v>
      </c>
      <c r="F264" s="24">
        <v>0</v>
      </c>
      <c r="G264" s="24">
        <v>0</v>
      </c>
      <c r="H264" s="33">
        <v>2949.5</v>
      </c>
      <c r="I264" s="24">
        <v>0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</row>
    <row r="265" spans="1:255" s="7" customFormat="1">
      <c r="A265" s="66"/>
      <c r="B265" s="85"/>
      <c r="C265" s="52">
        <v>2025</v>
      </c>
      <c r="D265" s="24">
        <f>SUM(E265:I265)</f>
        <v>243.9</v>
      </c>
      <c r="E265" s="24">
        <v>0</v>
      </c>
      <c r="F265" s="24">
        <v>0</v>
      </c>
      <c r="G265" s="24">
        <v>0</v>
      </c>
      <c r="H265" s="24">
        <v>243.9</v>
      </c>
      <c r="I265" s="24">
        <v>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</row>
    <row r="266" spans="1:255" s="7" customFormat="1">
      <c r="A266" s="66"/>
      <c r="B266" s="85"/>
      <c r="C266" s="52">
        <v>2026</v>
      </c>
      <c r="D266" s="24">
        <f>SUM(E266:I266)</f>
        <v>11.7</v>
      </c>
      <c r="E266" s="24">
        <v>0</v>
      </c>
      <c r="F266" s="24">
        <v>0</v>
      </c>
      <c r="G266" s="24">
        <v>0</v>
      </c>
      <c r="H266" s="24">
        <v>11.7</v>
      </c>
      <c r="I266" s="24">
        <v>0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</row>
    <row r="267" spans="1:255" s="7" customFormat="1">
      <c r="A267" s="67"/>
      <c r="B267" s="85"/>
      <c r="C267" s="52" t="s">
        <v>18</v>
      </c>
      <c r="D267" s="24">
        <f>SUM(D262:D266)</f>
        <v>6200.0999999999995</v>
      </c>
      <c r="E267" s="24">
        <f t="shared" ref="E267:I267" si="80">SUM(E262:E266)</f>
        <v>0</v>
      </c>
      <c r="F267" s="24">
        <f t="shared" si="80"/>
        <v>0</v>
      </c>
      <c r="G267" s="24">
        <f t="shared" si="80"/>
        <v>0</v>
      </c>
      <c r="H267" s="24">
        <f t="shared" si="80"/>
        <v>6200.0999999999995</v>
      </c>
      <c r="I267" s="24">
        <f t="shared" si="80"/>
        <v>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</row>
    <row r="268" spans="1:255" s="7" customFormat="1">
      <c r="A268" s="65" t="s">
        <v>69</v>
      </c>
      <c r="B268" s="85"/>
      <c r="C268" s="52">
        <v>2022</v>
      </c>
      <c r="D268" s="24">
        <f>SUM(E268:I268)</f>
        <v>1304.6999999999998</v>
      </c>
      <c r="E268" s="24">
        <v>132.1</v>
      </c>
      <c r="F268" s="24">
        <v>1081.3</v>
      </c>
      <c r="G268" s="24">
        <v>0</v>
      </c>
      <c r="H268" s="24">
        <v>91.3</v>
      </c>
      <c r="I268" s="24">
        <v>0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</row>
    <row r="269" spans="1:255" s="7" customFormat="1">
      <c r="A269" s="66"/>
      <c r="B269" s="85"/>
      <c r="C269" s="52">
        <v>2023</v>
      </c>
      <c r="D269" s="24">
        <f>SUM(E269:I269)</f>
        <v>3122.1000000000004</v>
      </c>
      <c r="E269" s="24">
        <v>204.2</v>
      </c>
      <c r="F269" s="24">
        <v>1274.4000000000001</v>
      </c>
      <c r="G269" s="24">
        <v>0</v>
      </c>
      <c r="H269" s="24">
        <v>1643.5</v>
      </c>
      <c r="I269" s="24">
        <v>0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</row>
    <row r="270" spans="1:255" s="7" customFormat="1">
      <c r="A270" s="67"/>
      <c r="B270" s="85"/>
      <c r="C270" s="52" t="s">
        <v>18</v>
      </c>
      <c r="D270" s="24">
        <f t="shared" ref="D270:I270" si="81">SUM(D268:D269)</f>
        <v>4426.8</v>
      </c>
      <c r="E270" s="24">
        <f t="shared" si="81"/>
        <v>336.29999999999995</v>
      </c>
      <c r="F270" s="24">
        <f t="shared" si="81"/>
        <v>2355.6999999999998</v>
      </c>
      <c r="G270" s="24">
        <f t="shared" si="81"/>
        <v>0</v>
      </c>
      <c r="H270" s="24">
        <f t="shared" si="81"/>
        <v>1734.8</v>
      </c>
      <c r="I270" s="24">
        <f t="shared" si="81"/>
        <v>0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</row>
    <row r="271" spans="1:255" s="7" customFormat="1">
      <c r="A271" s="65" t="s">
        <v>70</v>
      </c>
      <c r="B271" s="85"/>
      <c r="C271" s="52">
        <v>2022</v>
      </c>
      <c r="D271" s="24">
        <f>SUM(E271:I271)</f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</row>
    <row r="272" spans="1:255" s="7" customFormat="1">
      <c r="A272" s="66"/>
      <c r="B272" s="85"/>
      <c r="C272" s="52">
        <v>2023</v>
      </c>
      <c r="D272" s="24">
        <f>SUM(E272:I272)</f>
        <v>33</v>
      </c>
      <c r="E272" s="24">
        <v>0</v>
      </c>
      <c r="F272" s="24">
        <v>0</v>
      </c>
      <c r="G272" s="24">
        <v>0</v>
      </c>
      <c r="H272" s="24">
        <v>33</v>
      </c>
      <c r="I272" s="24">
        <v>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</row>
    <row r="273" spans="1:255" s="7" customFormat="1">
      <c r="A273" s="66"/>
      <c r="B273" s="85"/>
      <c r="C273" s="52">
        <v>2024</v>
      </c>
      <c r="D273" s="24">
        <f>SUM(E273:I273)</f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</row>
    <row r="274" spans="1:255" s="7" customFormat="1">
      <c r="A274" s="66"/>
      <c r="B274" s="85"/>
      <c r="C274" s="52">
        <v>2025</v>
      </c>
      <c r="D274" s="24">
        <f>SUM(E274:I274)</f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</row>
    <row r="275" spans="1:255" s="7" customFormat="1">
      <c r="A275" s="66"/>
      <c r="B275" s="85"/>
      <c r="C275" s="52">
        <v>2026</v>
      </c>
      <c r="D275" s="24">
        <f>SUM(E275:I275)</f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</row>
    <row r="276" spans="1:255" s="7" customFormat="1">
      <c r="A276" s="67"/>
      <c r="B276" s="85"/>
      <c r="C276" s="52" t="s">
        <v>18</v>
      </c>
      <c r="D276" s="24">
        <f>SUM(D271:D275)</f>
        <v>33</v>
      </c>
      <c r="E276" s="24">
        <f t="shared" ref="E276:I276" si="82">SUM(E271:E275)</f>
        <v>0</v>
      </c>
      <c r="F276" s="24">
        <f t="shared" si="82"/>
        <v>0</v>
      </c>
      <c r="G276" s="24">
        <f t="shared" si="82"/>
        <v>0</v>
      </c>
      <c r="H276" s="24">
        <f t="shared" si="82"/>
        <v>33</v>
      </c>
      <c r="I276" s="24">
        <f t="shared" si="82"/>
        <v>0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</row>
    <row r="277" spans="1:255" s="7" customFormat="1" ht="18" customHeight="1">
      <c r="A277" s="80" t="s">
        <v>36</v>
      </c>
      <c r="B277" s="75"/>
      <c r="C277" s="37">
        <v>2024</v>
      </c>
      <c r="D277" s="33">
        <f>SUM(E277:I277)</f>
        <v>4141.7</v>
      </c>
      <c r="E277" s="33">
        <v>0</v>
      </c>
      <c r="F277" s="33">
        <v>0</v>
      </c>
      <c r="G277" s="33">
        <v>0</v>
      </c>
      <c r="H277" s="33">
        <v>4141.7</v>
      </c>
      <c r="I277" s="33">
        <v>0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</row>
    <row r="278" spans="1:255" s="7" customFormat="1" ht="18" customHeight="1">
      <c r="A278" s="81"/>
      <c r="B278" s="76"/>
      <c r="C278" s="37">
        <v>2025</v>
      </c>
      <c r="D278" s="33">
        <f>SUM(E278:I278)</f>
        <v>4141.7</v>
      </c>
      <c r="E278" s="33">
        <v>0</v>
      </c>
      <c r="F278" s="33">
        <v>0</v>
      </c>
      <c r="G278" s="33">
        <v>0</v>
      </c>
      <c r="H278" s="33">
        <v>4141.7</v>
      </c>
      <c r="I278" s="33">
        <v>0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</row>
    <row r="279" spans="1:255" s="7" customFormat="1" ht="18" customHeight="1">
      <c r="A279" s="81"/>
      <c r="B279" s="76"/>
      <c r="C279" s="37">
        <v>2026</v>
      </c>
      <c r="D279" s="33">
        <f>SUM(E279:I279)</f>
        <v>6610</v>
      </c>
      <c r="E279" s="33">
        <v>0</v>
      </c>
      <c r="F279" s="33">
        <v>0</v>
      </c>
      <c r="G279" s="33">
        <v>0</v>
      </c>
      <c r="H279" s="33">
        <v>6610</v>
      </c>
      <c r="I279" s="33">
        <v>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</row>
    <row r="280" spans="1:255" s="7" customFormat="1" ht="18" customHeight="1">
      <c r="A280" s="82"/>
      <c r="B280" s="77"/>
      <c r="C280" s="37" t="s">
        <v>18</v>
      </c>
      <c r="D280" s="33">
        <f>SUM(D277:D279)</f>
        <v>14893.4</v>
      </c>
      <c r="E280" s="33">
        <f t="shared" ref="E280:I280" si="83">SUM(E277:E279)</f>
        <v>0</v>
      </c>
      <c r="F280" s="33">
        <f t="shared" si="83"/>
        <v>0</v>
      </c>
      <c r="G280" s="33">
        <f t="shared" si="83"/>
        <v>0</v>
      </c>
      <c r="H280" s="33">
        <f t="shared" si="83"/>
        <v>14893.4</v>
      </c>
      <c r="I280" s="33">
        <f t="shared" si="83"/>
        <v>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</row>
    <row r="281" spans="1:255" s="7" customFormat="1" ht="28.5" customHeight="1">
      <c r="A281" s="94" t="s">
        <v>71</v>
      </c>
      <c r="B281" s="95"/>
      <c r="C281" s="95"/>
      <c r="D281" s="95"/>
      <c r="E281" s="95"/>
      <c r="F281" s="95"/>
      <c r="G281" s="95"/>
      <c r="H281" s="95"/>
      <c r="I281" s="96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</row>
    <row r="282" spans="1:255" s="7" customFormat="1">
      <c r="A282" s="63" t="s">
        <v>18</v>
      </c>
      <c r="B282" s="62"/>
      <c r="C282" s="51">
        <v>2022</v>
      </c>
      <c r="D282" s="17">
        <f t="shared" ref="D282:I283" si="84">D288</f>
        <v>1761.2</v>
      </c>
      <c r="E282" s="17">
        <f t="shared" si="84"/>
        <v>0</v>
      </c>
      <c r="F282" s="17">
        <f t="shared" si="84"/>
        <v>0</v>
      </c>
      <c r="G282" s="17">
        <f t="shared" si="84"/>
        <v>0</v>
      </c>
      <c r="H282" s="17">
        <f t="shared" si="84"/>
        <v>1761.2</v>
      </c>
      <c r="I282" s="17">
        <f t="shared" si="84"/>
        <v>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</row>
    <row r="283" spans="1:255" s="7" customFormat="1">
      <c r="A283" s="63"/>
      <c r="B283" s="62"/>
      <c r="C283" s="51">
        <v>2023</v>
      </c>
      <c r="D283" s="17">
        <f t="shared" si="84"/>
        <v>0</v>
      </c>
      <c r="E283" s="17">
        <f t="shared" si="84"/>
        <v>0</v>
      </c>
      <c r="F283" s="17">
        <f t="shared" si="84"/>
        <v>0</v>
      </c>
      <c r="G283" s="17">
        <f t="shared" si="84"/>
        <v>0</v>
      </c>
      <c r="H283" s="17">
        <f t="shared" si="84"/>
        <v>0</v>
      </c>
      <c r="I283" s="17">
        <f t="shared" si="84"/>
        <v>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</row>
    <row r="284" spans="1:255" s="7" customFormat="1">
      <c r="A284" s="63"/>
      <c r="B284" s="62"/>
      <c r="C284" s="51">
        <v>2024</v>
      </c>
      <c r="D284" s="17">
        <f>D290+D294</f>
        <v>9050</v>
      </c>
      <c r="E284" s="17">
        <f t="shared" ref="E284:I286" si="85">E290+E294</f>
        <v>0</v>
      </c>
      <c r="F284" s="17">
        <f t="shared" si="85"/>
        <v>0</v>
      </c>
      <c r="G284" s="17">
        <f t="shared" si="85"/>
        <v>2530</v>
      </c>
      <c r="H284" s="17">
        <f t="shared" si="85"/>
        <v>6520</v>
      </c>
      <c r="I284" s="17">
        <f t="shared" si="85"/>
        <v>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</row>
    <row r="285" spans="1:255" s="7" customFormat="1">
      <c r="A285" s="63"/>
      <c r="B285" s="62"/>
      <c r="C285" s="51">
        <v>2025</v>
      </c>
      <c r="D285" s="17">
        <f>D291+D295</f>
        <v>0</v>
      </c>
      <c r="E285" s="17">
        <f t="shared" si="85"/>
        <v>0</v>
      </c>
      <c r="F285" s="17">
        <f t="shared" si="85"/>
        <v>0</v>
      </c>
      <c r="G285" s="17">
        <f t="shared" si="85"/>
        <v>0</v>
      </c>
      <c r="H285" s="17">
        <f t="shared" si="85"/>
        <v>0</v>
      </c>
      <c r="I285" s="17">
        <f t="shared" si="85"/>
        <v>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</row>
    <row r="286" spans="1:255" s="7" customFormat="1">
      <c r="A286" s="63"/>
      <c r="B286" s="62"/>
      <c r="C286" s="51">
        <v>2026</v>
      </c>
      <c r="D286" s="17">
        <f>D292+D296</f>
        <v>0</v>
      </c>
      <c r="E286" s="17">
        <f t="shared" si="85"/>
        <v>0</v>
      </c>
      <c r="F286" s="17">
        <f t="shared" si="85"/>
        <v>0</v>
      </c>
      <c r="G286" s="17">
        <f t="shared" si="85"/>
        <v>0</v>
      </c>
      <c r="H286" s="17">
        <f t="shared" si="85"/>
        <v>0</v>
      </c>
      <c r="I286" s="17">
        <f t="shared" si="85"/>
        <v>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</row>
    <row r="287" spans="1:255" s="7" customFormat="1">
      <c r="A287" s="63"/>
      <c r="B287" s="62"/>
      <c r="C287" s="51" t="s">
        <v>18</v>
      </c>
      <c r="D287" s="17">
        <f t="shared" ref="D287:I287" si="86">SUM(D282:D285)</f>
        <v>10811.2</v>
      </c>
      <c r="E287" s="17">
        <f t="shared" si="86"/>
        <v>0</v>
      </c>
      <c r="F287" s="17">
        <f t="shared" si="86"/>
        <v>0</v>
      </c>
      <c r="G287" s="17">
        <f t="shared" si="86"/>
        <v>2530</v>
      </c>
      <c r="H287" s="17">
        <f t="shared" si="86"/>
        <v>8281.2000000000007</v>
      </c>
      <c r="I287" s="17">
        <f t="shared" si="86"/>
        <v>0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</row>
    <row r="288" spans="1:255" s="7" customFormat="1">
      <c r="A288" s="80" t="s">
        <v>85</v>
      </c>
      <c r="B288" s="85"/>
      <c r="C288" s="52">
        <v>2022</v>
      </c>
      <c r="D288" s="24">
        <f>SUM(E288:I288)</f>
        <v>1761.2</v>
      </c>
      <c r="E288" s="24">
        <v>0</v>
      </c>
      <c r="F288" s="24">
        <v>0</v>
      </c>
      <c r="G288" s="24">
        <v>0</v>
      </c>
      <c r="H288" s="24">
        <v>1761.2</v>
      </c>
      <c r="I288" s="24">
        <v>0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</row>
    <row r="289" spans="1:255" s="7" customFormat="1">
      <c r="A289" s="81"/>
      <c r="B289" s="85"/>
      <c r="C289" s="52">
        <v>2023</v>
      </c>
      <c r="D289" s="24">
        <f>SUM(E289:I289)</f>
        <v>0</v>
      </c>
      <c r="E289" s="24">
        <v>0</v>
      </c>
      <c r="F289" s="24">
        <v>0</v>
      </c>
      <c r="G289" s="24">
        <v>0</v>
      </c>
      <c r="H289" s="24">
        <v>0</v>
      </c>
      <c r="I289" s="24">
        <v>0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</row>
    <row r="290" spans="1:255" s="7" customFormat="1">
      <c r="A290" s="81"/>
      <c r="B290" s="85"/>
      <c r="C290" s="52">
        <v>2024</v>
      </c>
      <c r="D290" s="24">
        <f>SUM(E290:I290)</f>
        <v>2750</v>
      </c>
      <c r="E290" s="24">
        <v>0</v>
      </c>
      <c r="F290" s="24">
        <v>0</v>
      </c>
      <c r="G290" s="33">
        <v>2530</v>
      </c>
      <c r="H290" s="33">
        <v>220</v>
      </c>
      <c r="I290" s="24">
        <v>0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</row>
    <row r="291" spans="1:255" s="7" customFormat="1">
      <c r="A291" s="81"/>
      <c r="B291" s="85"/>
      <c r="C291" s="52">
        <v>2025</v>
      </c>
      <c r="D291" s="24">
        <f>SUM(E291:I291)</f>
        <v>0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</row>
    <row r="292" spans="1:255" s="7" customFormat="1">
      <c r="A292" s="81"/>
      <c r="B292" s="85"/>
      <c r="C292" s="52">
        <v>2026</v>
      </c>
      <c r="D292" s="24">
        <v>0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</row>
    <row r="293" spans="1:255" s="7" customFormat="1">
      <c r="A293" s="82"/>
      <c r="B293" s="85"/>
      <c r="C293" s="52" t="s">
        <v>18</v>
      </c>
      <c r="D293" s="24">
        <f t="shared" ref="D293:I293" si="87">SUM(D288:D291)</f>
        <v>4511.2</v>
      </c>
      <c r="E293" s="24">
        <f t="shared" si="87"/>
        <v>0</v>
      </c>
      <c r="F293" s="24">
        <f t="shared" si="87"/>
        <v>0</v>
      </c>
      <c r="G293" s="24">
        <f t="shared" si="87"/>
        <v>2530</v>
      </c>
      <c r="H293" s="24">
        <f t="shared" si="87"/>
        <v>1981.2</v>
      </c>
      <c r="I293" s="24">
        <f t="shared" si="87"/>
        <v>0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</row>
    <row r="294" spans="1:255" s="7" customFormat="1" ht="18" customHeight="1">
      <c r="A294" s="80" t="s">
        <v>28</v>
      </c>
      <c r="B294" s="75"/>
      <c r="C294" s="37">
        <v>2024</v>
      </c>
      <c r="D294" s="33">
        <f>SUM(E294:I294)</f>
        <v>6300</v>
      </c>
      <c r="E294" s="33">
        <v>0</v>
      </c>
      <c r="F294" s="33">
        <v>0</v>
      </c>
      <c r="G294" s="33">
        <v>0</v>
      </c>
      <c r="H294" s="33">
        <v>6300</v>
      </c>
      <c r="I294" s="33">
        <v>0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</row>
    <row r="295" spans="1:255" s="7" customFormat="1" ht="18" customHeight="1">
      <c r="A295" s="81"/>
      <c r="B295" s="76"/>
      <c r="C295" s="37">
        <v>2025</v>
      </c>
      <c r="D295" s="33">
        <f>SUM(E295:I295)</f>
        <v>0</v>
      </c>
      <c r="E295" s="33">
        <v>0</v>
      </c>
      <c r="F295" s="33">
        <v>0</v>
      </c>
      <c r="G295" s="33">
        <v>0</v>
      </c>
      <c r="H295" s="33">
        <v>0</v>
      </c>
      <c r="I295" s="33">
        <v>0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</row>
    <row r="296" spans="1:255" s="7" customFormat="1" ht="18" customHeight="1">
      <c r="A296" s="81"/>
      <c r="B296" s="76"/>
      <c r="C296" s="37">
        <v>2026</v>
      </c>
      <c r="D296" s="33">
        <f>SUM(E296:I296)</f>
        <v>0</v>
      </c>
      <c r="E296" s="33">
        <v>0</v>
      </c>
      <c r="F296" s="33">
        <v>0</v>
      </c>
      <c r="G296" s="33">
        <v>0</v>
      </c>
      <c r="H296" s="33">
        <v>0</v>
      </c>
      <c r="I296" s="33">
        <v>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</row>
    <row r="297" spans="1:255" s="7" customFormat="1" ht="18" customHeight="1">
      <c r="A297" s="82"/>
      <c r="B297" s="77"/>
      <c r="C297" s="37" t="s">
        <v>18</v>
      </c>
      <c r="D297" s="33">
        <f>SUM(D294:D296)</f>
        <v>6300</v>
      </c>
      <c r="E297" s="33">
        <f t="shared" ref="E297:I297" si="88">SUM(E294:E296)</f>
        <v>0</v>
      </c>
      <c r="F297" s="33">
        <f t="shared" si="88"/>
        <v>0</v>
      </c>
      <c r="G297" s="33">
        <f t="shared" si="88"/>
        <v>0</v>
      </c>
      <c r="H297" s="33">
        <f t="shared" si="88"/>
        <v>6300</v>
      </c>
      <c r="I297" s="33">
        <f t="shared" si="88"/>
        <v>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</row>
    <row r="298" spans="1:255" s="7" customFormat="1">
      <c r="A298" s="42" t="s">
        <v>72</v>
      </c>
      <c r="B298" s="43"/>
      <c r="C298" s="44"/>
      <c r="D298" s="45"/>
      <c r="E298" s="46"/>
      <c r="F298" s="46"/>
      <c r="G298" s="46"/>
      <c r="H298" s="46"/>
      <c r="I298" s="4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</row>
    <row r="299" spans="1:255" s="7" customFormat="1">
      <c r="A299" s="71" t="s">
        <v>18</v>
      </c>
      <c r="B299" s="83"/>
      <c r="C299" s="35">
        <v>2022</v>
      </c>
      <c r="D299" s="36">
        <f>D305+D311</f>
        <v>9386.1</v>
      </c>
      <c r="E299" s="36">
        <f t="shared" ref="E299:I299" si="89">E305+E311</f>
        <v>0</v>
      </c>
      <c r="F299" s="36">
        <f t="shared" si="89"/>
        <v>0</v>
      </c>
      <c r="G299" s="36">
        <f t="shared" si="89"/>
        <v>0</v>
      </c>
      <c r="H299" s="36">
        <f t="shared" si="89"/>
        <v>9386.1</v>
      </c>
      <c r="I299" s="36">
        <f t="shared" si="89"/>
        <v>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</row>
    <row r="300" spans="1:255" s="7" customFormat="1">
      <c r="A300" s="71"/>
      <c r="B300" s="83"/>
      <c r="C300" s="35">
        <v>2023</v>
      </c>
      <c r="D300" s="36">
        <f>D306+D312</f>
        <v>8491.5</v>
      </c>
      <c r="E300" s="36">
        <f t="shared" ref="E300:I300" si="90">E306+E312</f>
        <v>0</v>
      </c>
      <c r="F300" s="36">
        <f t="shared" si="90"/>
        <v>0</v>
      </c>
      <c r="G300" s="36">
        <f t="shared" si="90"/>
        <v>0</v>
      </c>
      <c r="H300" s="36">
        <f t="shared" si="90"/>
        <v>8491.5</v>
      </c>
      <c r="I300" s="36">
        <f t="shared" si="90"/>
        <v>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</row>
    <row r="301" spans="1:255" s="7" customFormat="1">
      <c r="A301" s="71"/>
      <c r="B301" s="83"/>
      <c r="C301" s="35">
        <v>2024</v>
      </c>
      <c r="D301" s="36">
        <f>D307+D313+D317+D321</f>
        <v>6443.4000000000005</v>
      </c>
      <c r="E301" s="36">
        <f t="shared" ref="E301:I301" si="91">E307+E313+E317+E321</f>
        <v>0</v>
      </c>
      <c r="F301" s="36">
        <f t="shared" si="91"/>
        <v>0</v>
      </c>
      <c r="G301" s="36">
        <f t="shared" si="91"/>
        <v>0</v>
      </c>
      <c r="H301" s="36">
        <f t="shared" si="91"/>
        <v>6443.4000000000005</v>
      </c>
      <c r="I301" s="36">
        <f t="shared" si="91"/>
        <v>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</row>
    <row r="302" spans="1:255" s="7" customFormat="1">
      <c r="A302" s="71"/>
      <c r="B302" s="83"/>
      <c r="C302" s="35">
        <v>2025</v>
      </c>
      <c r="D302" s="36">
        <f>D308+D314+D318+D322</f>
        <v>5000</v>
      </c>
      <c r="E302" s="36">
        <f t="shared" ref="E302:I302" si="92">E308+E314+E318+E322</f>
        <v>0</v>
      </c>
      <c r="F302" s="36">
        <f t="shared" si="92"/>
        <v>0</v>
      </c>
      <c r="G302" s="36">
        <f t="shared" si="92"/>
        <v>0</v>
      </c>
      <c r="H302" s="36">
        <f t="shared" si="92"/>
        <v>5000</v>
      </c>
      <c r="I302" s="36">
        <f t="shared" si="92"/>
        <v>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</row>
    <row r="303" spans="1:255" s="7" customFormat="1">
      <c r="A303" s="71"/>
      <c r="B303" s="83"/>
      <c r="C303" s="35">
        <v>2026</v>
      </c>
      <c r="D303" s="36">
        <f>D309+D315+D319+D323</f>
        <v>5000</v>
      </c>
      <c r="E303" s="36">
        <f t="shared" ref="E303:I303" si="93">E309+E315+E319+E323</f>
        <v>0</v>
      </c>
      <c r="F303" s="36">
        <f t="shared" si="93"/>
        <v>0</v>
      </c>
      <c r="G303" s="36">
        <f t="shared" si="93"/>
        <v>0</v>
      </c>
      <c r="H303" s="36">
        <f t="shared" si="93"/>
        <v>5000</v>
      </c>
      <c r="I303" s="36">
        <f t="shared" si="93"/>
        <v>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</row>
    <row r="304" spans="1:255" s="7" customFormat="1">
      <c r="A304" s="71"/>
      <c r="B304" s="83"/>
      <c r="C304" s="35" t="s">
        <v>18</v>
      </c>
      <c r="D304" s="55">
        <f>SUM(D299:D303)</f>
        <v>34321</v>
      </c>
      <c r="E304" s="55">
        <f t="shared" ref="E304:I304" si="94">SUM(E299:E303)</f>
        <v>0</v>
      </c>
      <c r="F304" s="55">
        <f t="shared" si="94"/>
        <v>0</v>
      </c>
      <c r="G304" s="55">
        <f t="shared" si="94"/>
        <v>0</v>
      </c>
      <c r="H304" s="55">
        <f t="shared" si="94"/>
        <v>34321</v>
      </c>
      <c r="I304" s="55">
        <f t="shared" si="94"/>
        <v>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</row>
    <row r="305" spans="1:255" s="7" customFormat="1">
      <c r="A305" s="65" t="s">
        <v>73</v>
      </c>
      <c r="B305" s="85"/>
      <c r="C305" s="37">
        <v>2022</v>
      </c>
      <c r="D305" s="54">
        <f>SUM(E305:I305)</f>
        <v>8188.1</v>
      </c>
      <c r="E305" s="33">
        <v>0</v>
      </c>
      <c r="F305" s="33">
        <v>0</v>
      </c>
      <c r="G305" s="33">
        <v>0</v>
      </c>
      <c r="H305" s="33">
        <v>8188.1</v>
      </c>
      <c r="I305" s="33">
        <v>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</row>
    <row r="306" spans="1:255" s="7" customFormat="1">
      <c r="A306" s="66"/>
      <c r="B306" s="85"/>
      <c r="C306" s="37">
        <v>2023</v>
      </c>
      <c r="D306" s="54">
        <f>SUM(E306:I306)</f>
        <v>7833.4</v>
      </c>
      <c r="E306" s="33">
        <v>0</v>
      </c>
      <c r="F306" s="33">
        <v>0</v>
      </c>
      <c r="G306" s="33">
        <v>0</v>
      </c>
      <c r="H306" s="33">
        <v>7833.4</v>
      </c>
      <c r="I306" s="33">
        <v>0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</row>
    <row r="307" spans="1:255" s="7" customFormat="1">
      <c r="A307" s="66"/>
      <c r="B307" s="85"/>
      <c r="C307" s="37">
        <v>2024</v>
      </c>
      <c r="D307" s="54">
        <f>SUM(E307:I307)</f>
        <v>5000</v>
      </c>
      <c r="E307" s="33">
        <v>0</v>
      </c>
      <c r="F307" s="33">
        <v>0</v>
      </c>
      <c r="G307" s="33">
        <v>0</v>
      </c>
      <c r="H307" s="33">
        <v>5000</v>
      </c>
      <c r="I307" s="33">
        <v>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</row>
    <row r="308" spans="1:255" s="7" customFormat="1">
      <c r="A308" s="66"/>
      <c r="B308" s="85"/>
      <c r="C308" s="37">
        <v>2025</v>
      </c>
      <c r="D308" s="54">
        <f>SUM(E308:I308)</f>
        <v>5000</v>
      </c>
      <c r="E308" s="33">
        <v>0</v>
      </c>
      <c r="F308" s="33">
        <v>0</v>
      </c>
      <c r="G308" s="33">
        <v>0</v>
      </c>
      <c r="H308" s="33">
        <v>5000</v>
      </c>
      <c r="I308" s="33">
        <v>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</row>
    <row r="309" spans="1:255" s="7" customFormat="1">
      <c r="A309" s="66"/>
      <c r="B309" s="85"/>
      <c r="C309" s="52">
        <v>2026</v>
      </c>
      <c r="D309" s="30">
        <f>SUM(E309:I309)</f>
        <v>5000</v>
      </c>
      <c r="E309" s="24">
        <v>0</v>
      </c>
      <c r="F309" s="24">
        <v>0</v>
      </c>
      <c r="G309" s="24">
        <v>0</v>
      </c>
      <c r="H309" s="24">
        <v>5000</v>
      </c>
      <c r="I309" s="24">
        <v>0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</row>
    <row r="310" spans="1:255" s="7" customFormat="1">
      <c r="A310" s="67"/>
      <c r="B310" s="85"/>
      <c r="C310" s="52" t="s">
        <v>18</v>
      </c>
      <c r="D310" s="30">
        <f>SUM(D305:D309)</f>
        <v>31021.5</v>
      </c>
      <c r="E310" s="30">
        <f t="shared" ref="E310:I310" si="95">SUM(E305:E309)</f>
        <v>0</v>
      </c>
      <c r="F310" s="30">
        <f t="shared" si="95"/>
        <v>0</v>
      </c>
      <c r="G310" s="30">
        <f t="shared" si="95"/>
        <v>0</v>
      </c>
      <c r="H310" s="30">
        <f t="shared" si="95"/>
        <v>31021.5</v>
      </c>
      <c r="I310" s="30">
        <f t="shared" si="95"/>
        <v>0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</row>
    <row r="311" spans="1:255" s="7" customFormat="1">
      <c r="A311" s="65" t="s">
        <v>74</v>
      </c>
      <c r="B311" s="85"/>
      <c r="C311" s="52">
        <v>2022</v>
      </c>
      <c r="D311" s="30">
        <f>SUM(E311:I311)</f>
        <v>1198</v>
      </c>
      <c r="E311" s="24">
        <v>0</v>
      </c>
      <c r="F311" s="24">
        <v>0</v>
      </c>
      <c r="G311" s="24">
        <v>0</v>
      </c>
      <c r="H311" s="24">
        <v>1198</v>
      </c>
      <c r="I311" s="24">
        <v>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</row>
    <row r="312" spans="1:255" s="7" customFormat="1">
      <c r="A312" s="66"/>
      <c r="B312" s="85"/>
      <c r="C312" s="52">
        <v>2023</v>
      </c>
      <c r="D312" s="30">
        <f>SUM(E312:I312)</f>
        <v>658.1</v>
      </c>
      <c r="E312" s="24">
        <v>0</v>
      </c>
      <c r="F312" s="24">
        <v>0</v>
      </c>
      <c r="G312" s="24">
        <v>0</v>
      </c>
      <c r="H312" s="24">
        <v>658.1</v>
      </c>
      <c r="I312" s="24">
        <v>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</row>
    <row r="313" spans="1:255" s="7" customFormat="1">
      <c r="A313" s="66"/>
      <c r="B313" s="85"/>
      <c r="C313" s="52">
        <v>2024</v>
      </c>
      <c r="D313" s="30">
        <f>SUM(E313:I313)</f>
        <v>1243.3</v>
      </c>
      <c r="E313" s="24">
        <v>0</v>
      </c>
      <c r="F313" s="24">
        <v>0</v>
      </c>
      <c r="G313" s="24">
        <v>0</v>
      </c>
      <c r="H313" s="33">
        <v>1243.3</v>
      </c>
      <c r="I313" s="24">
        <v>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</row>
    <row r="314" spans="1:255" s="7" customFormat="1">
      <c r="A314" s="66"/>
      <c r="B314" s="85"/>
      <c r="C314" s="52">
        <v>2025</v>
      </c>
      <c r="D314" s="30">
        <f>SUM(E314:I314)</f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</row>
    <row r="315" spans="1:255" s="7" customFormat="1">
      <c r="A315" s="66"/>
      <c r="B315" s="85"/>
      <c r="C315" s="52">
        <v>2026</v>
      </c>
      <c r="D315" s="30">
        <f>SUM(E315:I315)</f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</row>
    <row r="316" spans="1:255" s="7" customFormat="1">
      <c r="A316" s="67"/>
      <c r="B316" s="85"/>
      <c r="C316" s="52" t="s">
        <v>18</v>
      </c>
      <c r="D316" s="30">
        <f>SUM(D311:D315)</f>
        <v>3099.3999999999996</v>
      </c>
      <c r="E316" s="30">
        <f t="shared" ref="E316:I316" si="96">SUM(E311:E315)</f>
        <v>0</v>
      </c>
      <c r="F316" s="30">
        <f t="shared" si="96"/>
        <v>0</v>
      </c>
      <c r="G316" s="30">
        <f t="shared" si="96"/>
        <v>0</v>
      </c>
      <c r="H316" s="30">
        <f t="shared" si="96"/>
        <v>3099.3999999999996</v>
      </c>
      <c r="I316" s="30">
        <f t="shared" si="96"/>
        <v>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</row>
    <row r="317" spans="1:255" s="7" customFormat="1" ht="18" customHeight="1">
      <c r="A317" s="80" t="s">
        <v>82</v>
      </c>
      <c r="B317" s="75"/>
      <c r="C317" s="37">
        <v>2024</v>
      </c>
      <c r="D317" s="33">
        <f>SUM(E317:I317)</f>
        <v>121</v>
      </c>
      <c r="E317" s="33">
        <v>0</v>
      </c>
      <c r="F317" s="33">
        <v>0</v>
      </c>
      <c r="G317" s="33">
        <v>0</v>
      </c>
      <c r="H317" s="33">
        <v>121</v>
      </c>
      <c r="I317" s="33">
        <v>0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</row>
    <row r="318" spans="1:255" s="7" customFormat="1" ht="18" customHeight="1">
      <c r="A318" s="81"/>
      <c r="B318" s="76"/>
      <c r="C318" s="37">
        <v>2025</v>
      </c>
      <c r="D318" s="33">
        <f>SUM(E318:I318)</f>
        <v>0</v>
      </c>
      <c r="E318" s="33">
        <v>0</v>
      </c>
      <c r="F318" s="33">
        <v>0</v>
      </c>
      <c r="G318" s="33">
        <v>0</v>
      </c>
      <c r="H318" s="33">
        <v>0</v>
      </c>
      <c r="I318" s="33">
        <v>0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</row>
    <row r="319" spans="1:255" s="7" customFormat="1" ht="18" customHeight="1">
      <c r="A319" s="81"/>
      <c r="B319" s="76"/>
      <c r="C319" s="37">
        <v>2026</v>
      </c>
      <c r="D319" s="33">
        <f>SUM(E319:I319)</f>
        <v>0</v>
      </c>
      <c r="E319" s="33">
        <v>0</v>
      </c>
      <c r="F319" s="33">
        <v>0</v>
      </c>
      <c r="G319" s="33">
        <v>0</v>
      </c>
      <c r="H319" s="33">
        <v>0</v>
      </c>
      <c r="I319" s="33">
        <v>0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</row>
    <row r="320" spans="1:255" s="7" customFormat="1" ht="18" customHeight="1">
      <c r="A320" s="82"/>
      <c r="B320" s="77"/>
      <c r="C320" s="37" t="s">
        <v>18</v>
      </c>
      <c r="D320" s="33">
        <f>SUM(D317:D319)</f>
        <v>121</v>
      </c>
      <c r="E320" s="33">
        <f t="shared" ref="E320:I320" si="97">SUM(E317:E319)</f>
        <v>0</v>
      </c>
      <c r="F320" s="33">
        <f t="shared" si="97"/>
        <v>0</v>
      </c>
      <c r="G320" s="33">
        <f t="shared" si="97"/>
        <v>0</v>
      </c>
      <c r="H320" s="33">
        <f t="shared" si="97"/>
        <v>121</v>
      </c>
      <c r="I320" s="33">
        <f t="shared" si="97"/>
        <v>0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</row>
    <row r="321" spans="1:255" s="7" customFormat="1" ht="18" customHeight="1">
      <c r="A321" s="80" t="s">
        <v>0</v>
      </c>
      <c r="B321" s="75"/>
      <c r="C321" s="37">
        <v>2024</v>
      </c>
      <c r="D321" s="33">
        <f>SUM(E321:I321)</f>
        <v>79.099999999999994</v>
      </c>
      <c r="E321" s="33">
        <v>0</v>
      </c>
      <c r="F321" s="33">
        <v>0</v>
      </c>
      <c r="G321" s="33">
        <v>0</v>
      </c>
      <c r="H321" s="33">
        <v>79.099999999999994</v>
      </c>
      <c r="I321" s="33">
        <v>0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</row>
    <row r="322" spans="1:255" s="7" customFormat="1" ht="18" customHeight="1">
      <c r="A322" s="81"/>
      <c r="B322" s="76"/>
      <c r="C322" s="37">
        <v>2025</v>
      </c>
      <c r="D322" s="33">
        <f>SUM(E322:I322)</f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</row>
    <row r="323" spans="1:255" s="7" customFormat="1" ht="18" customHeight="1">
      <c r="A323" s="81"/>
      <c r="B323" s="76"/>
      <c r="C323" s="37">
        <v>2026</v>
      </c>
      <c r="D323" s="33">
        <f>SUM(E323:I323)</f>
        <v>0</v>
      </c>
      <c r="E323" s="33">
        <v>0</v>
      </c>
      <c r="F323" s="33">
        <v>0</v>
      </c>
      <c r="G323" s="33">
        <v>0</v>
      </c>
      <c r="H323" s="33">
        <v>0</v>
      </c>
      <c r="I323" s="33">
        <v>0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</row>
    <row r="324" spans="1:255" s="7" customFormat="1" ht="18" customHeight="1">
      <c r="A324" s="82"/>
      <c r="B324" s="77"/>
      <c r="C324" s="37" t="s">
        <v>18</v>
      </c>
      <c r="D324" s="33">
        <f>SUM(D321:D323)</f>
        <v>79.099999999999994</v>
      </c>
      <c r="E324" s="33">
        <f t="shared" ref="E324:I324" si="98">SUM(E321:E323)</f>
        <v>0</v>
      </c>
      <c r="F324" s="33">
        <f t="shared" si="98"/>
        <v>0</v>
      </c>
      <c r="G324" s="33">
        <f t="shared" si="98"/>
        <v>0</v>
      </c>
      <c r="H324" s="33">
        <f t="shared" si="98"/>
        <v>79.099999999999994</v>
      </c>
      <c r="I324" s="33">
        <f t="shared" si="98"/>
        <v>0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</row>
    <row r="325" spans="1:255" s="7" customFormat="1">
      <c r="A325" s="53" t="s">
        <v>75</v>
      </c>
      <c r="B325" s="32"/>
      <c r="C325" s="26"/>
      <c r="D325" s="27"/>
      <c r="E325" s="28"/>
      <c r="F325" s="28"/>
      <c r="G325" s="28"/>
      <c r="H325" s="28"/>
      <c r="I325" s="29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</row>
    <row r="326" spans="1:255" s="7" customFormat="1">
      <c r="A326" s="63" t="s">
        <v>18</v>
      </c>
      <c r="B326" s="62"/>
      <c r="C326" s="51">
        <v>2022</v>
      </c>
      <c r="D326" s="17">
        <f t="shared" ref="D326:I327" si="99">D332+D335+D341+D344</f>
        <v>995.7</v>
      </c>
      <c r="E326" s="17">
        <f t="shared" si="99"/>
        <v>0</v>
      </c>
      <c r="F326" s="17">
        <f t="shared" si="99"/>
        <v>0</v>
      </c>
      <c r="G326" s="17">
        <f t="shared" si="99"/>
        <v>995.7</v>
      </c>
      <c r="H326" s="17">
        <f t="shared" si="99"/>
        <v>0</v>
      </c>
      <c r="I326" s="17">
        <f t="shared" si="99"/>
        <v>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</row>
    <row r="327" spans="1:255" s="7" customFormat="1">
      <c r="A327" s="63"/>
      <c r="B327" s="62"/>
      <c r="C327" s="51">
        <v>2023</v>
      </c>
      <c r="D327" s="17">
        <f t="shared" si="99"/>
        <v>1694.8</v>
      </c>
      <c r="E327" s="17">
        <f t="shared" si="99"/>
        <v>0</v>
      </c>
      <c r="F327" s="17">
        <f t="shared" si="99"/>
        <v>0</v>
      </c>
      <c r="G327" s="17">
        <f t="shared" si="99"/>
        <v>0</v>
      </c>
      <c r="H327" s="17">
        <f t="shared" si="99"/>
        <v>1694.8</v>
      </c>
      <c r="I327" s="17">
        <f t="shared" si="99"/>
        <v>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</row>
    <row r="328" spans="1:255" s="7" customFormat="1">
      <c r="A328" s="63"/>
      <c r="B328" s="62"/>
      <c r="C328" s="51">
        <v>2024</v>
      </c>
      <c r="D328" s="17">
        <f>D337+D346</f>
        <v>0</v>
      </c>
      <c r="E328" s="17">
        <f t="shared" ref="E328:I330" si="100">E337+E346</f>
        <v>0</v>
      </c>
      <c r="F328" s="17">
        <f t="shared" si="100"/>
        <v>0</v>
      </c>
      <c r="G328" s="17">
        <f t="shared" si="100"/>
        <v>0</v>
      </c>
      <c r="H328" s="17">
        <f t="shared" si="100"/>
        <v>0</v>
      </c>
      <c r="I328" s="17">
        <f t="shared" si="100"/>
        <v>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</row>
    <row r="329" spans="1:255" s="7" customFormat="1">
      <c r="A329" s="63"/>
      <c r="B329" s="62"/>
      <c r="C329" s="51">
        <v>2025</v>
      </c>
      <c r="D329" s="17">
        <f>D338+D347</f>
        <v>0</v>
      </c>
      <c r="E329" s="17">
        <f t="shared" si="100"/>
        <v>0</v>
      </c>
      <c r="F329" s="17">
        <f t="shared" si="100"/>
        <v>0</v>
      </c>
      <c r="G329" s="17">
        <f t="shared" si="100"/>
        <v>0</v>
      </c>
      <c r="H329" s="17">
        <f t="shared" si="100"/>
        <v>0</v>
      </c>
      <c r="I329" s="17">
        <f t="shared" si="100"/>
        <v>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</row>
    <row r="330" spans="1:255" s="7" customFormat="1">
      <c r="A330" s="63"/>
      <c r="B330" s="62"/>
      <c r="C330" s="51">
        <v>2026</v>
      </c>
      <c r="D330" s="17">
        <f>D339+D348</f>
        <v>0</v>
      </c>
      <c r="E330" s="17">
        <f t="shared" si="100"/>
        <v>0</v>
      </c>
      <c r="F330" s="17">
        <f t="shared" si="100"/>
        <v>0</v>
      </c>
      <c r="G330" s="17">
        <f t="shared" si="100"/>
        <v>0</v>
      </c>
      <c r="H330" s="17">
        <f t="shared" si="100"/>
        <v>0</v>
      </c>
      <c r="I330" s="17">
        <f t="shared" si="100"/>
        <v>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</row>
    <row r="331" spans="1:255" s="7" customFormat="1">
      <c r="A331" s="63"/>
      <c r="B331" s="62"/>
      <c r="C331" s="51" t="s">
        <v>18</v>
      </c>
      <c r="D331" s="17">
        <f t="shared" ref="D331:I331" si="101">D326+D327+D328+D329</f>
        <v>2690.5</v>
      </c>
      <c r="E331" s="17">
        <f t="shared" si="101"/>
        <v>0</v>
      </c>
      <c r="F331" s="17">
        <f>F326+F327+F328+F329</f>
        <v>0</v>
      </c>
      <c r="G331" s="17">
        <f t="shared" si="101"/>
        <v>995.7</v>
      </c>
      <c r="H331" s="17">
        <f t="shared" si="101"/>
        <v>1694.8</v>
      </c>
      <c r="I331" s="17">
        <f t="shared" si="101"/>
        <v>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</row>
    <row r="332" spans="1:255" s="7" customFormat="1">
      <c r="A332" s="65" t="s">
        <v>76</v>
      </c>
      <c r="B332" s="85"/>
      <c r="C332" s="52">
        <v>2022</v>
      </c>
      <c r="D332" s="24">
        <f>SUM(E332:I332)</f>
        <v>0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</row>
    <row r="333" spans="1:255" s="7" customFormat="1">
      <c r="A333" s="66"/>
      <c r="B333" s="85"/>
      <c r="C333" s="52">
        <v>2023</v>
      </c>
      <c r="D333" s="24">
        <f>SUM(E333:I333)</f>
        <v>0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</row>
    <row r="334" spans="1:255" s="7" customFormat="1">
      <c r="A334" s="67"/>
      <c r="B334" s="85"/>
      <c r="C334" s="52" t="s">
        <v>18</v>
      </c>
      <c r="D334" s="24">
        <f t="shared" ref="D334:I334" si="102">SUM(D332:D333)</f>
        <v>0</v>
      </c>
      <c r="E334" s="24">
        <f t="shared" si="102"/>
        <v>0</v>
      </c>
      <c r="F334" s="24">
        <f t="shared" si="102"/>
        <v>0</v>
      </c>
      <c r="G334" s="24">
        <f t="shared" si="102"/>
        <v>0</v>
      </c>
      <c r="H334" s="24">
        <f t="shared" si="102"/>
        <v>0</v>
      </c>
      <c r="I334" s="24">
        <f t="shared" si="102"/>
        <v>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</row>
    <row r="335" spans="1:255" s="7" customFormat="1">
      <c r="A335" s="65" t="s">
        <v>77</v>
      </c>
      <c r="B335" s="85"/>
      <c r="C335" s="52">
        <v>2022</v>
      </c>
      <c r="D335" s="24">
        <f>SUM(E335:I335)</f>
        <v>0</v>
      </c>
      <c r="E335" s="24">
        <v>0</v>
      </c>
      <c r="F335" s="24">
        <v>0</v>
      </c>
      <c r="G335" s="24">
        <v>0</v>
      </c>
      <c r="H335" s="24">
        <v>0</v>
      </c>
      <c r="I335" s="24">
        <v>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</row>
    <row r="336" spans="1:255" s="7" customFormat="1">
      <c r="A336" s="66"/>
      <c r="B336" s="85"/>
      <c r="C336" s="52">
        <v>2023</v>
      </c>
      <c r="D336" s="24">
        <f>SUM(E336:I336)</f>
        <v>1694.8</v>
      </c>
      <c r="E336" s="24">
        <v>0</v>
      </c>
      <c r="F336" s="24">
        <v>0</v>
      </c>
      <c r="G336" s="24">
        <v>0</v>
      </c>
      <c r="H336" s="24">
        <f>967.3+727.5</f>
        <v>1694.8</v>
      </c>
      <c r="I336" s="24">
        <v>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</row>
    <row r="337" spans="1:255" s="7" customFormat="1">
      <c r="A337" s="66"/>
      <c r="B337" s="85"/>
      <c r="C337" s="52">
        <v>2024</v>
      </c>
      <c r="D337" s="24">
        <f>SUM(E337:I337)</f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</row>
    <row r="338" spans="1:255" s="7" customFormat="1">
      <c r="A338" s="66"/>
      <c r="B338" s="85"/>
      <c r="C338" s="52">
        <v>2025</v>
      </c>
      <c r="D338" s="24">
        <f>SUM(E338:I338)</f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</row>
    <row r="339" spans="1:255" s="7" customFormat="1">
      <c r="A339" s="66"/>
      <c r="B339" s="85"/>
      <c r="C339" s="52">
        <v>2026</v>
      </c>
      <c r="D339" s="24">
        <f>SUM(E339:I339)</f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</row>
    <row r="340" spans="1:255" s="7" customFormat="1">
      <c r="A340" s="67"/>
      <c r="B340" s="85"/>
      <c r="C340" s="52" t="s">
        <v>18</v>
      </c>
      <c r="D340" s="24">
        <f t="shared" ref="D340:I340" si="103">SUM(D335:D338)</f>
        <v>1694.8</v>
      </c>
      <c r="E340" s="24">
        <f t="shared" si="103"/>
        <v>0</v>
      </c>
      <c r="F340" s="24">
        <f t="shared" si="103"/>
        <v>0</v>
      </c>
      <c r="G340" s="24">
        <f t="shared" si="103"/>
        <v>0</v>
      </c>
      <c r="H340" s="24">
        <f t="shared" si="103"/>
        <v>1694.8</v>
      </c>
      <c r="I340" s="24">
        <f t="shared" si="103"/>
        <v>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</row>
    <row r="341" spans="1:255" s="7" customFormat="1">
      <c r="A341" s="65" t="s">
        <v>81</v>
      </c>
      <c r="B341" s="85"/>
      <c r="C341" s="52">
        <v>2022</v>
      </c>
      <c r="D341" s="24">
        <f>SUM(E341:I341)</f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</row>
    <row r="342" spans="1:255" s="7" customFormat="1">
      <c r="A342" s="66"/>
      <c r="B342" s="85"/>
      <c r="C342" s="52">
        <v>2023</v>
      </c>
      <c r="D342" s="24">
        <f>SUM(E342:I342)</f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</row>
    <row r="343" spans="1:255" s="7" customFormat="1">
      <c r="A343" s="67"/>
      <c r="B343" s="85"/>
      <c r="C343" s="52" t="s">
        <v>18</v>
      </c>
      <c r="D343" s="24">
        <f t="shared" ref="D343:I343" si="104">SUM(D341:D342)</f>
        <v>0</v>
      </c>
      <c r="E343" s="24">
        <f t="shared" si="104"/>
        <v>0</v>
      </c>
      <c r="F343" s="24">
        <f t="shared" si="104"/>
        <v>0</v>
      </c>
      <c r="G343" s="24">
        <f t="shared" si="104"/>
        <v>0</v>
      </c>
      <c r="H343" s="24">
        <f t="shared" si="104"/>
        <v>0</v>
      </c>
      <c r="I343" s="24">
        <f t="shared" si="104"/>
        <v>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</row>
    <row r="344" spans="1:255" s="7" customFormat="1">
      <c r="A344" s="65" t="s">
        <v>78</v>
      </c>
      <c r="B344" s="85"/>
      <c r="C344" s="52">
        <v>2022</v>
      </c>
      <c r="D344" s="24">
        <f>SUM(E344:I344)</f>
        <v>995.7</v>
      </c>
      <c r="E344" s="24">
        <v>0</v>
      </c>
      <c r="F344" s="24">
        <v>0</v>
      </c>
      <c r="G344" s="24">
        <v>995.7</v>
      </c>
      <c r="H344" s="24">
        <v>0</v>
      </c>
      <c r="I344" s="24">
        <v>0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</row>
    <row r="345" spans="1:255" s="7" customFormat="1">
      <c r="A345" s="66"/>
      <c r="B345" s="85"/>
      <c r="C345" s="52">
        <v>2023</v>
      </c>
      <c r="D345" s="24">
        <f>SUM(E345:I345)</f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</row>
    <row r="346" spans="1:255" s="7" customFormat="1">
      <c r="A346" s="66"/>
      <c r="B346" s="85"/>
      <c r="C346" s="52">
        <v>2024</v>
      </c>
      <c r="D346" s="24">
        <f>SUM(E346:I346)</f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</row>
    <row r="347" spans="1:255" s="7" customFormat="1">
      <c r="A347" s="66"/>
      <c r="B347" s="85"/>
      <c r="C347" s="52">
        <v>2025</v>
      </c>
      <c r="D347" s="24">
        <f>SUM(E347:I347)</f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</row>
    <row r="348" spans="1:255" s="7" customFormat="1">
      <c r="A348" s="66"/>
      <c r="B348" s="85"/>
      <c r="C348" s="52">
        <v>2026</v>
      </c>
      <c r="D348" s="24">
        <f>SUM(E348:I348)</f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</row>
    <row r="349" spans="1:255" s="7" customFormat="1">
      <c r="A349" s="67"/>
      <c r="B349" s="85"/>
      <c r="C349" s="52" t="s">
        <v>18</v>
      </c>
      <c r="D349" s="24">
        <f t="shared" ref="D349:I349" si="105">SUM(D344:D347)</f>
        <v>995.7</v>
      </c>
      <c r="E349" s="24">
        <f t="shared" si="105"/>
        <v>0</v>
      </c>
      <c r="F349" s="24">
        <f t="shared" si="105"/>
        <v>0</v>
      </c>
      <c r="G349" s="24">
        <f t="shared" si="105"/>
        <v>995.7</v>
      </c>
      <c r="H349" s="24">
        <f t="shared" si="105"/>
        <v>0</v>
      </c>
      <c r="I349" s="24">
        <f t="shared" si="105"/>
        <v>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</row>
    <row r="350" spans="1:255" s="7" customFormat="1">
      <c r="A350" s="53" t="s">
        <v>79</v>
      </c>
      <c r="B350" s="32"/>
      <c r="C350" s="26"/>
      <c r="D350" s="27"/>
      <c r="E350" s="28"/>
      <c r="F350" s="28"/>
      <c r="G350" s="28"/>
      <c r="H350" s="28"/>
      <c r="I350" s="29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</row>
    <row r="351" spans="1:255" s="7" customFormat="1">
      <c r="A351" s="63" t="s">
        <v>18</v>
      </c>
      <c r="B351" s="62"/>
      <c r="C351" s="51">
        <v>2022</v>
      </c>
      <c r="D351" s="17">
        <f t="shared" ref="D351:I355" si="106">D357</f>
        <v>41170.199999999997</v>
      </c>
      <c r="E351" s="17">
        <f t="shared" si="106"/>
        <v>0</v>
      </c>
      <c r="F351" s="17">
        <f t="shared" si="106"/>
        <v>0</v>
      </c>
      <c r="G351" s="17">
        <f t="shared" si="106"/>
        <v>0</v>
      </c>
      <c r="H351" s="17">
        <f t="shared" si="106"/>
        <v>41170.199999999997</v>
      </c>
      <c r="I351" s="17">
        <f t="shared" si="106"/>
        <v>0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</row>
    <row r="352" spans="1:255" s="7" customFormat="1">
      <c r="A352" s="63"/>
      <c r="B352" s="62"/>
      <c r="C352" s="51">
        <v>2023</v>
      </c>
      <c r="D352" s="17">
        <f t="shared" si="106"/>
        <v>43688.6</v>
      </c>
      <c r="E352" s="17">
        <f t="shared" si="106"/>
        <v>0</v>
      </c>
      <c r="F352" s="17">
        <f t="shared" si="106"/>
        <v>0</v>
      </c>
      <c r="G352" s="17">
        <f t="shared" si="106"/>
        <v>0</v>
      </c>
      <c r="H352" s="17">
        <f t="shared" si="106"/>
        <v>43688.6</v>
      </c>
      <c r="I352" s="17">
        <f t="shared" si="106"/>
        <v>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</row>
    <row r="353" spans="1:255" s="7" customFormat="1">
      <c r="A353" s="63"/>
      <c r="B353" s="62"/>
      <c r="C353" s="51">
        <v>2024</v>
      </c>
      <c r="D353" s="17">
        <f t="shared" si="106"/>
        <v>48277.7</v>
      </c>
      <c r="E353" s="17">
        <f t="shared" si="106"/>
        <v>0</v>
      </c>
      <c r="F353" s="17">
        <f t="shared" si="106"/>
        <v>0</v>
      </c>
      <c r="G353" s="17">
        <f t="shared" si="106"/>
        <v>0</v>
      </c>
      <c r="H353" s="17">
        <f t="shared" si="106"/>
        <v>48277.7</v>
      </c>
      <c r="I353" s="17">
        <f t="shared" si="106"/>
        <v>0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</row>
    <row r="354" spans="1:255" s="7" customFormat="1">
      <c r="A354" s="63"/>
      <c r="B354" s="62"/>
      <c r="C354" s="51">
        <v>2025</v>
      </c>
      <c r="D354" s="17">
        <f t="shared" si="106"/>
        <v>44903.3</v>
      </c>
      <c r="E354" s="17">
        <f t="shared" si="106"/>
        <v>0</v>
      </c>
      <c r="F354" s="17">
        <f t="shared" si="106"/>
        <v>0</v>
      </c>
      <c r="G354" s="17">
        <f t="shared" si="106"/>
        <v>0</v>
      </c>
      <c r="H354" s="17">
        <f t="shared" si="106"/>
        <v>44903.3</v>
      </c>
      <c r="I354" s="17">
        <f t="shared" si="106"/>
        <v>0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</row>
    <row r="355" spans="1:255" s="7" customFormat="1">
      <c r="A355" s="63"/>
      <c r="B355" s="62"/>
      <c r="C355" s="51">
        <v>2026</v>
      </c>
      <c r="D355" s="17">
        <f t="shared" si="106"/>
        <v>44872.2</v>
      </c>
      <c r="E355" s="17">
        <f t="shared" si="106"/>
        <v>0</v>
      </c>
      <c r="F355" s="17">
        <f t="shared" si="106"/>
        <v>0</v>
      </c>
      <c r="G355" s="17">
        <f t="shared" si="106"/>
        <v>0</v>
      </c>
      <c r="H355" s="17">
        <f t="shared" si="106"/>
        <v>44872.2</v>
      </c>
      <c r="I355" s="17">
        <f t="shared" si="106"/>
        <v>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</row>
    <row r="356" spans="1:255" s="7" customFormat="1">
      <c r="A356" s="63"/>
      <c r="B356" s="62"/>
      <c r="C356" s="51" t="s">
        <v>18</v>
      </c>
      <c r="D356" s="17">
        <f>SUM(D351:D355)</f>
        <v>222912</v>
      </c>
      <c r="E356" s="17">
        <f t="shared" ref="E356:I356" si="107">SUM(E351:E355)</f>
        <v>0</v>
      </c>
      <c r="F356" s="17">
        <f t="shared" si="107"/>
        <v>0</v>
      </c>
      <c r="G356" s="17">
        <f t="shared" si="107"/>
        <v>0</v>
      </c>
      <c r="H356" s="17">
        <f>SUM(H351:H355)</f>
        <v>222912</v>
      </c>
      <c r="I356" s="17">
        <f t="shared" si="107"/>
        <v>0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</row>
    <row r="357" spans="1:255" s="7" customFormat="1">
      <c r="A357" s="65" t="s">
        <v>80</v>
      </c>
      <c r="B357" s="85"/>
      <c r="C357" s="52">
        <v>2022</v>
      </c>
      <c r="D357" s="24">
        <f>SUM(E357:I357)</f>
        <v>41170.199999999997</v>
      </c>
      <c r="E357" s="24">
        <v>0</v>
      </c>
      <c r="F357" s="24">
        <v>0</v>
      </c>
      <c r="G357" s="24">
        <v>0</v>
      </c>
      <c r="H357" s="24">
        <v>41170.199999999997</v>
      </c>
      <c r="I357" s="24">
        <v>0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</row>
    <row r="358" spans="1:255" s="7" customFormat="1">
      <c r="A358" s="66"/>
      <c r="B358" s="85"/>
      <c r="C358" s="52">
        <v>2023</v>
      </c>
      <c r="D358" s="24">
        <f>SUM(E358:I358)</f>
        <v>43688.6</v>
      </c>
      <c r="E358" s="24">
        <v>0</v>
      </c>
      <c r="F358" s="24">
        <v>0</v>
      </c>
      <c r="G358" s="24">
        <v>0</v>
      </c>
      <c r="H358" s="24">
        <v>43688.6</v>
      </c>
      <c r="I358" s="24">
        <v>0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</row>
    <row r="359" spans="1:255" s="7" customFormat="1">
      <c r="A359" s="66"/>
      <c r="B359" s="85"/>
      <c r="C359" s="37">
        <v>2024</v>
      </c>
      <c r="D359" s="33">
        <f>SUM(E359:I359)</f>
        <v>48277.7</v>
      </c>
      <c r="E359" s="33">
        <v>0</v>
      </c>
      <c r="F359" s="33">
        <v>0</v>
      </c>
      <c r="G359" s="33">
        <v>0</v>
      </c>
      <c r="H359" s="33">
        <v>48277.7</v>
      </c>
      <c r="I359" s="33">
        <v>0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</row>
    <row r="360" spans="1:255" s="7" customFormat="1">
      <c r="A360" s="66"/>
      <c r="B360" s="85"/>
      <c r="C360" s="52">
        <v>2025</v>
      </c>
      <c r="D360" s="24">
        <f>SUM(E360:I360)</f>
        <v>44903.3</v>
      </c>
      <c r="E360" s="24">
        <v>0</v>
      </c>
      <c r="F360" s="24">
        <v>0</v>
      </c>
      <c r="G360" s="24">
        <v>0</v>
      </c>
      <c r="H360" s="33">
        <v>44903.3</v>
      </c>
      <c r="I360" s="24">
        <v>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</row>
    <row r="361" spans="1:255" s="7" customFormat="1">
      <c r="A361" s="66"/>
      <c r="B361" s="85"/>
      <c r="C361" s="52">
        <v>2026</v>
      </c>
      <c r="D361" s="24">
        <f>SUM(E361:I361)</f>
        <v>44872.2</v>
      </c>
      <c r="E361" s="24">
        <v>0</v>
      </c>
      <c r="F361" s="24">
        <v>0</v>
      </c>
      <c r="G361" s="24">
        <v>0</v>
      </c>
      <c r="H361" s="33">
        <v>44872.2</v>
      </c>
      <c r="I361" s="24">
        <v>0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</row>
    <row r="362" spans="1:255" s="7" customFormat="1">
      <c r="A362" s="67"/>
      <c r="B362" s="85"/>
      <c r="C362" s="52" t="s">
        <v>18</v>
      </c>
      <c r="D362" s="24">
        <f>SUM(D357:D361)</f>
        <v>222912</v>
      </c>
      <c r="E362" s="24">
        <f t="shared" ref="E362:I362" si="108">SUM(E357:E361)</f>
        <v>0</v>
      </c>
      <c r="F362" s="24">
        <f t="shared" si="108"/>
        <v>0</v>
      </c>
      <c r="G362" s="24">
        <f t="shared" si="108"/>
        <v>0</v>
      </c>
      <c r="H362" s="24">
        <f t="shared" si="108"/>
        <v>222912</v>
      </c>
      <c r="I362" s="24">
        <f t="shared" si="108"/>
        <v>0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</row>
  </sheetData>
  <mergeCells count="152">
    <mergeCell ref="A357:A362"/>
    <mergeCell ref="B357:B362"/>
    <mergeCell ref="A341:A343"/>
    <mergeCell ref="B341:B343"/>
    <mergeCell ref="A344:A349"/>
    <mergeCell ref="B344:B349"/>
    <mergeCell ref="A351:A356"/>
    <mergeCell ref="B351:B356"/>
    <mergeCell ref="A326:A331"/>
    <mergeCell ref="B326:B331"/>
    <mergeCell ref="A332:A334"/>
    <mergeCell ref="B332:B334"/>
    <mergeCell ref="A335:A340"/>
    <mergeCell ref="B335:B340"/>
    <mergeCell ref="A311:A316"/>
    <mergeCell ref="B311:B316"/>
    <mergeCell ref="A317:A320"/>
    <mergeCell ref="B317:B320"/>
    <mergeCell ref="A321:A324"/>
    <mergeCell ref="B321:B324"/>
    <mergeCell ref="A294:A297"/>
    <mergeCell ref="B294:B297"/>
    <mergeCell ref="A299:A304"/>
    <mergeCell ref="B299:B304"/>
    <mergeCell ref="A305:A310"/>
    <mergeCell ref="B305:B310"/>
    <mergeCell ref="A277:A280"/>
    <mergeCell ref="B277:B280"/>
    <mergeCell ref="A281:I281"/>
    <mergeCell ref="A282:A287"/>
    <mergeCell ref="B282:B287"/>
    <mergeCell ref="A288:A293"/>
    <mergeCell ref="B288:B293"/>
    <mergeCell ref="A262:A267"/>
    <mergeCell ref="B262:B267"/>
    <mergeCell ref="A268:A270"/>
    <mergeCell ref="B268:B270"/>
    <mergeCell ref="A271:A276"/>
    <mergeCell ref="B271:B276"/>
    <mergeCell ref="A243:A248"/>
    <mergeCell ref="B243:B248"/>
    <mergeCell ref="A249:A254"/>
    <mergeCell ref="B249:B254"/>
    <mergeCell ref="A256:A261"/>
    <mergeCell ref="B256:B261"/>
    <mergeCell ref="A223:I223"/>
    <mergeCell ref="A224:A229"/>
    <mergeCell ref="B224:B229"/>
    <mergeCell ref="A230:A235"/>
    <mergeCell ref="B230:B235"/>
    <mergeCell ref="A236:A241"/>
    <mergeCell ref="B236:B241"/>
    <mergeCell ref="A211:A216"/>
    <mergeCell ref="B211:B216"/>
    <mergeCell ref="A217:A222"/>
    <mergeCell ref="B217:B222"/>
    <mergeCell ref="A196:A198"/>
    <mergeCell ref="B196:B198"/>
    <mergeCell ref="A199:A204"/>
    <mergeCell ref="B199:B204"/>
    <mergeCell ref="A205:A210"/>
    <mergeCell ref="B205:B210"/>
    <mergeCell ref="A178:A183"/>
    <mergeCell ref="B178:B183"/>
    <mergeCell ref="A184:A189"/>
    <mergeCell ref="B184:B189"/>
    <mergeCell ref="A190:A195"/>
    <mergeCell ref="B190:B195"/>
    <mergeCell ref="A160:A165"/>
    <mergeCell ref="B160:B165"/>
    <mergeCell ref="A166:A171"/>
    <mergeCell ref="B166:B171"/>
    <mergeCell ref="A172:A177"/>
    <mergeCell ref="B172:B177"/>
    <mergeCell ref="A141:A146"/>
    <mergeCell ref="B141:B146"/>
    <mergeCell ref="A148:A153"/>
    <mergeCell ref="B148:B153"/>
    <mergeCell ref="A154:A159"/>
    <mergeCell ref="B154:B159"/>
    <mergeCell ref="A128:A131"/>
    <mergeCell ref="B128:B131"/>
    <mergeCell ref="A132:A135"/>
    <mergeCell ref="B132:B135"/>
    <mergeCell ref="A136:A139"/>
    <mergeCell ref="B136:B139"/>
    <mergeCell ref="A116:A119"/>
    <mergeCell ref="B116:B119"/>
    <mergeCell ref="A120:A123"/>
    <mergeCell ref="B120:B123"/>
    <mergeCell ref="A124:A127"/>
    <mergeCell ref="B124:B127"/>
    <mergeCell ref="A104:A107"/>
    <mergeCell ref="B104:B107"/>
    <mergeCell ref="A108:A111"/>
    <mergeCell ref="B108:B111"/>
    <mergeCell ref="A112:A115"/>
    <mergeCell ref="B112:B115"/>
    <mergeCell ref="A92:A95"/>
    <mergeCell ref="B92:B95"/>
    <mergeCell ref="A96:A99"/>
    <mergeCell ref="B96:B99"/>
    <mergeCell ref="A100:A103"/>
    <mergeCell ref="B100:B103"/>
    <mergeCell ref="A82:A84"/>
    <mergeCell ref="B82:B84"/>
    <mergeCell ref="A85:A87"/>
    <mergeCell ref="B85:B87"/>
    <mergeCell ref="A88:A91"/>
    <mergeCell ref="B88:B91"/>
    <mergeCell ref="A73:A75"/>
    <mergeCell ref="B73:B75"/>
    <mergeCell ref="A76:A78"/>
    <mergeCell ref="B76:B78"/>
    <mergeCell ref="A79:A81"/>
    <mergeCell ref="B79:B81"/>
    <mergeCell ref="A64:A66"/>
    <mergeCell ref="B64:B66"/>
    <mergeCell ref="A67:A69"/>
    <mergeCell ref="B67:B69"/>
    <mergeCell ref="A70:A72"/>
    <mergeCell ref="B70:B72"/>
    <mergeCell ref="A58:A60"/>
    <mergeCell ref="B58:B60"/>
    <mergeCell ref="A61:A63"/>
    <mergeCell ref="B61:B63"/>
    <mergeCell ref="A46:A48"/>
    <mergeCell ref="B46:B48"/>
    <mergeCell ref="A49:A51"/>
    <mergeCell ref="B49:B51"/>
    <mergeCell ref="A52:A54"/>
    <mergeCell ref="B52:B54"/>
    <mergeCell ref="A43:A45"/>
    <mergeCell ref="B43:B45"/>
    <mergeCell ref="A17:A22"/>
    <mergeCell ref="B17:B22"/>
    <mergeCell ref="A23:A28"/>
    <mergeCell ref="B23:B28"/>
    <mergeCell ref="A29:A33"/>
    <mergeCell ref="B29:B33"/>
    <mergeCell ref="A55:A57"/>
    <mergeCell ref="B55:B57"/>
    <mergeCell ref="A7:A8"/>
    <mergeCell ref="B7:B8"/>
    <mergeCell ref="C7:C8"/>
    <mergeCell ref="D7:I7"/>
    <mergeCell ref="A10:A15"/>
    <mergeCell ref="B10:B15"/>
    <mergeCell ref="A34:A39"/>
    <mergeCell ref="B34:B39"/>
    <mergeCell ref="A40:A42"/>
    <mergeCell ref="B40:B42"/>
  </mergeCells>
  <hyperlinks>
    <hyperlink ref="I2" location="sub_1000" display="sub_1000"/>
  </hyperlinks>
  <pageMargins left="0.70866141732283472" right="0.70866141732283472" top="1.1417322834645669" bottom="0.55118110236220474" header="0.31496062992125984" footer="0.31496062992125984"/>
  <pageSetup paperSize="9" scale="72" fitToHeight="0" orientation="landscape" r:id="rId1"/>
  <rowBreaks count="11" manualBreakCount="11">
    <brk id="22" max="16383" man="1"/>
    <brk id="54" max="16383" man="1"/>
    <brk id="81" max="16383" man="1"/>
    <brk id="111" max="16383" man="1"/>
    <brk id="139" max="16383" man="1"/>
    <brk id="171" max="16383" man="1"/>
    <brk id="204" max="16383" man="1"/>
    <brk id="235" max="16383" man="1"/>
    <brk id="270" max="16383" man="1"/>
    <brk id="297" max="16383" man="1"/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№3 _на 07.08.2024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2024-08-14T14:10:10Z</dcterms:modified>
</cp:coreProperties>
</file>