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35" windowWidth="20640" windowHeight="11400"/>
  </bookViews>
  <sheets>
    <sheet name="Приложение 2" sheetId="3" r:id="rId1"/>
  </sheets>
  <calcPr calcId="125725"/>
</workbook>
</file>

<file path=xl/calcChain.xml><?xml version="1.0" encoding="utf-8"?>
<calcChain xmlns="http://schemas.openxmlformats.org/spreadsheetml/2006/main">
  <c r="H50" i="3"/>
  <c r="F50"/>
  <c r="E83"/>
  <c r="J83"/>
  <c r="I83"/>
  <c r="H83"/>
  <c r="G83"/>
  <c r="F83"/>
  <c r="J52" l="1"/>
  <c r="G50"/>
  <c r="I50"/>
  <c r="J50"/>
  <c r="G51"/>
  <c r="H51"/>
  <c r="I51"/>
  <c r="J51"/>
  <c r="G52"/>
  <c r="H52"/>
  <c r="I52"/>
  <c r="F51"/>
  <c r="F52"/>
  <c r="F72"/>
  <c r="E71"/>
  <c r="E70"/>
  <c r="E69"/>
  <c r="J72"/>
  <c r="I72"/>
  <c r="H72"/>
  <c r="G72"/>
  <c r="J102"/>
  <c r="G100"/>
  <c r="H100"/>
  <c r="I100"/>
  <c r="J100"/>
  <c r="G101"/>
  <c r="H101"/>
  <c r="I101"/>
  <c r="J101"/>
  <c r="G102"/>
  <c r="H102"/>
  <c r="I102"/>
  <c r="F102"/>
  <c r="F101"/>
  <c r="F100"/>
  <c r="J134"/>
  <c r="F134"/>
  <c r="G134"/>
  <c r="H134"/>
  <c r="I134"/>
  <c r="E133"/>
  <c r="E132"/>
  <c r="E131"/>
  <c r="H49"/>
  <c r="E72" l="1"/>
  <c r="E134"/>
  <c r="J22"/>
  <c r="J29"/>
  <c r="I29"/>
  <c r="I22" s="1"/>
  <c r="F29"/>
  <c r="F22" s="1"/>
  <c r="G29"/>
  <c r="G22" s="1"/>
  <c r="H29"/>
  <c r="H22" s="1"/>
  <c r="F28"/>
  <c r="J37"/>
  <c r="F37"/>
  <c r="G37"/>
  <c r="H37"/>
  <c r="I37"/>
  <c r="E36"/>
  <c r="J44"/>
  <c r="F44"/>
  <c r="J60"/>
  <c r="F60"/>
  <c r="G60"/>
  <c r="H60"/>
  <c r="I60"/>
  <c r="E59"/>
  <c r="J79"/>
  <c r="F79"/>
  <c r="G79"/>
  <c r="H79"/>
  <c r="I79"/>
  <c r="E78"/>
  <c r="J89"/>
  <c r="F89"/>
  <c r="G89"/>
  <c r="H89"/>
  <c r="I89"/>
  <c r="E88"/>
  <c r="J95"/>
  <c r="F95"/>
  <c r="G95"/>
  <c r="H95"/>
  <c r="I95"/>
  <c r="E94"/>
  <c r="I44"/>
  <c r="J118"/>
  <c r="F118"/>
  <c r="G118"/>
  <c r="H118"/>
  <c r="I118"/>
  <c r="E117"/>
  <c r="J124"/>
  <c r="F124"/>
  <c r="G124"/>
  <c r="H124"/>
  <c r="I124"/>
  <c r="E123"/>
  <c r="J130"/>
  <c r="F130"/>
  <c r="G130"/>
  <c r="H130"/>
  <c r="I130"/>
  <c r="E129"/>
  <c r="J141"/>
  <c r="I141"/>
  <c r="H141"/>
  <c r="G141"/>
  <c r="G44" s="1"/>
  <c r="F141"/>
  <c r="F140"/>
  <c r="F43" s="1"/>
  <c r="J160"/>
  <c r="F160"/>
  <c r="G160"/>
  <c r="H160"/>
  <c r="I160"/>
  <c r="E159"/>
  <c r="J166"/>
  <c r="F166"/>
  <c r="G166"/>
  <c r="H166"/>
  <c r="I166"/>
  <c r="E165"/>
  <c r="J14" l="1"/>
  <c r="F14"/>
  <c r="I14"/>
  <c r="G14"/>
  <c r="H44"/>
  <c r="H14" s="1"/>
  <c r="E22"/>
  <c r="E29"/>
  <c r="E52"/>
  <c r="E102"/>
  <c r="E141"/>
  <c r="G49"/>
  <c r="I49"/>
  <c r="J49"/>
  <c r="F49"/>
  <c r="G48"/>
  <c r="H48"/>
  <c r="I48"/>
  <c r="J48"/>
  <c r="F48"/>
  <c r="G47"/>
  <c r="H47"/>
  <c r="I47"/>
  <c r="J47"/>
  <c r="F47"/>
  <c r="H99"/>
  <c r="G99"/>
  <c r="I99"/>
  <c r="J99"/>
  <c r="F99"/>
  <c r="G98"/>
  <c r="H98"/>
  <c r="I98"/>
  <c r="J98"/>
  <c r="F98"/>
  <c r="F97"/>
  <c r="F103" s="1"/>
  <c r="H138"/>
  <c r="H140"/>
  <c r="G97"/>
  <c r="G103" s="1"/>
  <c r="H97"/>
  <c r="I97"/>
  <c r="I103" s="1"/>
  <c r="J97"/>
  <c r="J103" s="1"/>
  <c r="F53" l="1"/>
  <c r="E14"/>
  <c r="H53"/>
  <c r="J53"/>
  <c r="I53"/>
  <c r="G53"/>
  <c r="E44"/>
  <c r="H103"/>
  <c r="E93"/>
  <c r="E87"/>
  <c r="E86"/>
  <c r="E85"/>
  <c r="E84"/>
  <c r="G28"/>
  <c r="H28"/>
  <c r="I28"/>
  <c r="J28"/>
  <c r="F21"/>
  <c r="F13" s="1"/>
  <c r="F27"/>
  <c r="F20" s="1"/>
  <c r="E35"/>
  <c r="E58"/>
  <c r="E77"/>
  <c r="E115"/>
  <c r="E116"/>
  <c r="E122"/>
  <c r="E128"/>
  <c r="J140"/>
  <c r="J43" s="1"/>
  <c r="E89" l="1"/>
  <c r="J21"/>
  <c r="J13" s="1"/>
  <c r="H21"/>
  <c r="G21"/>
  <c r="I21"/>
  <c r="E28"/>
  <c r="E51"/>
  <c r="E101"/>
  <c r="G140"/>
  <c r="G43" s="1"/>
  <c r="H43"/>
  <c r="I140"/>
  <c r="F139"/>
  <c r="F42" s="1"/>
  <c r="F12" s="1"/>
  <c r="E158"/>
  <c r="E164"/>
  <c r="H13" l="1"/>
  <c r="E21"/>
  <c r="G13"/>
  <c r="I43"/>
  <c r="E140"/>
  <c r="J27"/>
  <c r="G27"/>
  <c r="H27"/>
  <c r="I27"/>
  <c r="F26"/>
  <c r="E34"/>
  <c r="J26"/>
  <c r="J25"/>
  <c r="I26"/>
  <c r="I25"/>
  <c r="H26"/>
  <c r="H25"/>
  <c r="G26"/>
  <c r="G25"/>
  <c r="F25"/>
  <c r="G30" l="1"/>
  <c r="I13"/>
  <c r="E13" s="1"/>
  <c r="E43"/>
  <c r="E76"/>
  <c r="E75"/>
  <c r="E74"/>
  <c r="E73"/>
  <c r="E112"/>
  <c r="E121"/>
  <c r="E124" s="1"/>
  <c r="E120"/>
  <c r="E119"/>
  <c r="E114"/>
  <c r="E113"/>
  <c r="G136"/>
  <c r="H136"/>
  <c r="I136"/>
  <c r="I142" s="1"/>
  <c r="J136"/>
  <c r="J142" s="1"/>
  <c r="G137"/>
  <c r="H137"/>
  <c r="I137"/>
  <c r="J137"/>
  <c r="G138"/>
  <c r="I138"/>
  <c r="J138"/>
  <c r="G139"/>
  <c r="H139"/>
  <c r="I139"/>
  <c r="J139"/>
  <c r="F138"/>
  <c r="F137"/>
  <c r="F136"/>
  <c r="F142" s="1"/>
  <c r="E163"/>
  <c r="E162"/>
  <c r="E161"/>
  <c r="E157"/>
  <c r="E156"/>
  <c r="E155"/>
  <c r="G24"/>
  <c r="H24"/>
  <c r="H17" s="1"/>
  <c r="I24"/>
  <c r="I30" s="1"/>
  <c r="J24"/>
  <c r="J30" s="1"/>
  <c r="F24"/>
  <c r="F30" s="1"/>
  <c r="E33"/>
  <c r="E32"/>
  <c r="E31"/>
  <c r="G142" l="1"/>
  <c r="E166"/>
  <c r="E160"/>
  <c r="H30"/>
  <c r="E118"/>
  <c r="H142"/>
  <c r="H42"/>
  <c r="E37"/>
  <c r="E79"/>
  <c r="F17"/>
  <c r="I19"/>
  <c r="J19"/>
  <c r="G19"/>
  <c r="H19"/>
  <c r="F19"/>
  <c r="F18"/>
  <c r="E56"/>
  <c r="E63"/>
  <c r="E67"/>
  <c r="E91"/>
  <c r="E106"/>
  <c r="E110"/>
  <c r="E126"/>
  <c r="J146"/>
  <c r="E145"/>
  <c r="J150"/>
  <c r="E149"/>
  <c r="J154"/>
  <c r="E153"/>
  <c r="F23" l="1"/>
  <c r="H41"/>
  <c r="G41"/>
  <c r="G11" s="1"/>
  <c r="I41"/>
  <c r="I11" s="1"/>
  <c r="F41"/>
  <c r="F11" s="1"/>
  <c r="J41"/>
  <c r="J11" s="1"/>
  <c r="E19"/>
  <c r="E26"/>
  <c r="E49"/>
  <c r="E99"/>
  <c r="E138"/>
  <c r="E92"/>
  <c r="E90"/>
  <c r="F40"/>
  <c r="E95" l="1"/>
  <c r="H11"/>
  <c r="F10"/>
  <c r="E41"/>
  <c r="E97"/>
  <c r="E98"/>
  <c r="E100"/>
  <c r="E103" s="1"/>
  <c r="G18"/>
  <c r="H18"/>
  <c r="H23" s="1"/>
  <c r="I18"/>
  <c r="I23" s="1"/>
  <c r="J18"/>
  <c r="G20"/>
  <c r="H20"/>
  <c r="I20"/>
  <c r="J20"/>
  <c r="G17"/>
  <c r="I17"/>
  <c r="G23" l="1"/>
  <c r="E11"/>
  <c r="J17"/>
  <c r="J23" s="1"/>
  <c r="E24"/>
  <c r="E27"/>
  <c r="E25"/>
  <c r="E30" l="1"/>
  <c r="E20"/>
  <c r="E18"/>
  <c r="E17" l="1"/>
  <c r="E23" s="1"/>
  <c r="J40" l="1"/>
  <c r="G42"/>
  <c r="I42"/>
  <c r="J42"/>
  <c r="J10" l="1"/>
  <c r="E42"/>
  <c r="I39"/>
  <c r="G39"/>
  <c r="I12"/>
  <c r="G12"/>
  <c r="H40"/>
  <c r="J39"/>
  <c r="H39"/>
  <c r="H9" s="1"/>
  <c r="J12"/>
  <c r="H12"/>
  <c r="I40"/>
  <c r="G40"/>
  <c r="F39"/>
  <c r="F45" s="1"/>
  <c r="I154"/>
  <c r="H154"/>
  <c r="G154"/>
  <c r="F154"/>
  <c r="E152"/>
  <c r="E151"/>
  <c r="I150"/>
  <c r="H150"/>
  <c r="G150"/>
  <c r="F150"/>
  <c r="E148"/>
  <c r="E147"/>
  <c r="I146"/>
  <c r="H146"/>
  <c r="G146"/>
  <c r="F146"/>
  <c r="E144"/>
  <c r="E143"/>
  <c r="E127"/>
  <c r="E125"/>
  <c r="J111"/>
  <c r="I111"/>
  <c r="H111"/>
  <c r="G111"/>
  <c r="F111"/>
  <c r="E109"/>
  <c r="E108"/>
  <c r="J107"/>
  <c r="I107"/>
  <c r="H107"/>
  <c r="G107"/>
  <c r="F107"/>
  <c r="E105"/>
  <c r="E104"/>
  <c r="J68"/>
  <c r="I68"/>
  <c r="H68"/>
  <c r="G68"/>
  <c r="F68"/>
  <c r="E66"/>
  <c r="E65"/>
  <c r="J64"/>
  <c r="I64"/>
  <c r="H64"/>
  <c r="G64"/>
  <c r="F64"/>
  <c r="E62"/>
  <c r="E61"/>
  <c r="E57"/>
  <c r="E55"/>
  <c r="E54"/>
  <c r="E60" l="1"/>
  <c r="E130"/>
  <c r="G9"/>
  <c r="G45"/>
  <c r="I9"/>
  <c r="I45"/>
  <c r="J9"/>
  <c r="J15" s="1"/>
  <c r="J45"/>
  <c r="H45"/>
  <c r="F9"/>
  <c r="F15" s="1"/>
  <c r="G10"/>
  <c r="I10"/>
  <c r="H10"/>
  <c r="H15" s="1"/>
  <c r="E154"/>
  <c r="E107"/>
  <c r="E136"/>
  <c r="E146"/>
  <c r="E64"/>
  <c r="E68"/>
  <c r="E150"/>
  <c r="E139"/>
  <c r="E111"/>
  <c r="E48"/>
  <c r="E50"/>
  <c r="E47"/>
  <c r="E137"/>
  <c r="E142" l="1"/>
  <c r="E53"/>
  <c r="I15"/>
  <c r="G15"/>
  <c r="E9"/>
  <c r="E39"/>
  <c r="E40"/>
  <c r="E10"/>
  <c r="E12"/>
  <c r="E45" l="1"/>
  <c r="E15"/>
</calcChain>
</file>

<file path=xl/comments1.xml><?xml version="1.0" encoding="utf-8"?>
<comments xmlns="http://schemas.openxmlformats.org/spreadsheetml/2006/main">
  <authors>
    <author>Сергей Замчалов</author>
  </authors>
  <commentList>
    <comment ref="H80" authorId="0">
      <text>
        <r>
          <rPr>
            <b/>
            <sz val="9"/>
            <color indexed="81"/>
            <rFont val="Tahoma"/>
            <charset val="1"/>
          </rPr>
          <t>Сергей Замчалов:</t>
        </r>
        <r>
          <rPr>
            <sz val="9"/>
            <color indexed="81"/>
            <rFont val="Tahoma"/>
            <charset val="1"/>
          </rPr>
          <t xml:space="preserve">
В том числе 8884,3 т.р.</t>
        </r>
      </text>
    </comment>
  </commentList>
</comments>
</file>

<file path=xl/sharedStrings.xml><?xml version="1.0" encoding="utf-8"?>
<sst xmlns="http://schemas.openxmlformats.org/spreadsheetml/2006/main" count="100" uniqueCount="56">
  <si>
    <t>"Развитие культуры, спорта и молодежной политики в Кингисеппском муниципальном районе"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</si>
  <si>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</si>
  <si>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</si>
  <si>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</si>
  <si>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</si>
  <si>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</si>
  <si>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</si>
  <si>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</si>
  <si>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</si>
  <si>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</si>
  <si>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</si>
  <si>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</si>
  <si>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</si>
  <si>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</si>
  <si>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</si>
  <si>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</si>
  <si>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</si>
  <si>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МКУ "Центр культуры, спорта, молодежной политики и туризма"</t>
  </si>
  <si>
    <t>Развитие культуры, спорта и молодежной политики в Кингисеппском муниципальном районе</t>
  </si>
  <si>
    <t>Комплекс процессных мероприятий "Обеспечение условий для развития физической культуры и спорта в муниципальном районе"</t>
  </si>
  <si>
    <t>МАУ "ОЛИМП"</t>
  </si>
  <si>
    <t>Иные межбюджетные трансферты на организацию и проведение спортивно-массовых мероприятий</t>
  </si>
  <si>
    <t>Иные межбюджетные трансферты на участие спортсменов района в соревнованиях различного уровня</t>
  </si>
  <si>
    <t>Комплекс процессных мероприятий "Создание условий для развития культуры в муниципальном районе"</t>
  </si>
  <si>
    <t>Иные межбюджетные трансферты на организацию и проведение районных культурно-массовых мероприятий</t>
  </si>
  <si>
    <t>Иные межбюджетные трансферты на 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</si>
  <si>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Мероприятия организационного характера</t>
  </si>
  <si>
    <t>Комплекс процессных мероприятий "Создание условий для развития молодежной политики в муниципальном районе"</t>
  </si>
  <si>
    <t>Иные межбюджетные трансферты на организацию и проведение районных молодежных мероприятий</t>
  </si>
  <si>
    <t>Иные межбюджетные трансферты на участие в молодежных мероприятиях различного уровня</t>
  </si>
  <si>
    <t>Оказание поддержки добровольческому (волонтерскому) движению</t>
  </si>
  <si>
    <t>Финансовое обеспечение муниципальной программы (План реализации)</t>
  </si>
  <si>
    <t>Мероприятия, направленные на достижение цели федерального проекта "Спорт-норма жизни"</t>
  </si>
  <si>
    <t>Комитет по спорту, культуре, молодежной политике  и туризму, МАУ "ОЛИМП", МКУ "Служба заказчика"</t>
  </si>
  <si>
    <t>Прочие мероприятия в области физической культуры и спорта</t>
  </si>
  <si>
    <t xml:space="preserve"> МАУ "ОЛИМП", МКУ "Служба заказчика"</t>
  </si>
  <si>
    <t xml:space="preserve">Мероприятия, направленные на достижение цели проекта </t>
  </si>
  <si>
    <t>Комитет по спорту, культуре, молодежной политике  и туризму</t>
  </si>
  <si>
    <t>Осуществление полномочий по созданию условий для оказания поддержки добровольчеству (волонтерству)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</si>
  <si>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</si>
  <si>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Осуществление полномочий по организации библиотечного обслуживания населения межпоселенческими библиотеками, комплектованию и обеспечению сохранности их библиотечных фондов</t>
  </si>
  <si>
    <t>МКУ "Центр культуры, спорта, молодежной политики и туризма", МКУК "Кингисеппская ЦГБ"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</si>
  <si>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</t>
  </si>
  <si>
    <t>Администрация МО "Кингисеппский муниципальный район"</t>
  </si>
  <si>
    <t>Комитет по спорту, культуре, молодежной политике  и туризму , МКУ "Центр культуры, спорта, молодежной политики и туризма", администрация МО "Кингисеппский муниципальный район"</t>
  </si>
  <si>
    <t>Дополнительные расходы на сохранение достигнутого уровня оплаты труда работников учреждения</t>
  </si>
  <si>
    <t>МКУ "Центр культуры, спорта, молодежной политики и туризма", МАУ "ОЛИМП", администрация МО "Большелуцкое сельское поселение"</t>
  </si>
  <si>
    <t>МКУ "Центр культуры, спорта, молодежной политики и туризма", администрация МО "Большелуцкое сельское поселение"</t>
  </si>
  <si>
    <t>Отраслевые проекты</t>
  </si>
  <si>
    <t>Осуществление полномочий по организации и осуществлению мероприятий межпоселенческого характера по работе с детьми и молодежью, участию в реализации молодежной политики, разработке и реализации мер по обеспечению и защите прав и законных интересов молодежи, разработке и реализации молодежных программ по основным направлениям реализации молодежной политики, организации и осуществлению мониторинга реализации молодежной политики</t>
  </si>
  <si>
    <t>Проектирование, строительство и реконструкция объектов муниципальной собственности</t>
  </si>
  <si>
    <t>МКУ "Служба заказчика"</t>
  </si>
  <si>
    <t>Комитет по образованию</t>
  </si>
  <si>
    <t>Капитальный ремонт, ремонт объектов муниципальной собственности</t>
  </si>
  <si>
    <t>В том числе осуществление капитальных вложений в объект капитального строительства по присоединению трубопровода водоснабжения от скважины до плавательного бассейна в городе Кингисепп</t>
  </si>
  <si>
    <t>Приложение 2 к муниципальной программе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</si>
</sst>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_р_._-;\-* #,##0.0_р_._-;_-* &quot;-&quot;??_р_._-;_-@_-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164" fontId="6" fillId="2" borderId="14" xfId="1" applyNumberFormat="1" applyFont="1" applyFill="1" applyBorder="1" applyAlignment="1">
      <alignment horizontal="center" vertical="center" wrapText="1"/>
    </xf>
    <xf numFmtId="164" fontId="6" fillId="2" borderId="8" xfId="1" applyNumberFormat="1" applyFont="1" applyFill="1" applyBorder="1" applyAlignment="1">
      <alignment horizontal="center" vertical="center" wrapText="1"/>
    </xf>
    <xf numFmtId="164" fontId="6" fillId="2" borderId="9" xfId="1" applyNumberFormat="1" applyFont="1" applyFill="1" applyBorder="1" applyAlignment="1">
      <alignment horizontal="center" vertical="center" wrapText="1"/>
    </xf>
    <xf numFmtId="164" fontId="6" fillId="2" borderId="10" xfId="1" applyNumberFormat="1" applyFont="1" applyFill="1" applyBorder="1" applyAlignment="1">
      <alignment horizontal="center" vertical="center" wrapText="1"/>
    </xf>
    <xf numFmtId="164" fontId="6" fillId="2" borderId="1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164" fontId="6" fillId="2" borderId="7" xfId="1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center" vertical="center"/>
    </xf>
    <xf numFmtId="164" fontId="6" fillId="2" borderId="19" xfId="1" applyNumberFormat="1" applyFont="1" applyFill="1" applyBorder="1" applyAlignment="1">
      <alignment horizontal="center" vertical="center" wrapText="1"/>
    </xf>
    <xf numFmtId="164" fontId="6" fillId="2" borderId="3" xfId="1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4" fillId="2" borderId="10" xfId="1" applyNumberFormat="1" applyFont="1" applyFill="1" applyBorder="1" applyAlignment="1">
      <alignment horizontal="center" vertical="center" wrapText="1"/>
    </xf>
    <xf numFmtId="164" fontId="4" fillId="2" borderId="11" xfId="1" applyNumberFormat="1" applyFont="1" applyFill="1" applyBorder="1" applyAlignment="1">
      <alignment horizontal="center" vertical="center" wrapText="1"/>
    </xf>
    <xf numFmtId="164" fontId="4" fillId="2" borderId="13" xfId="1" applyNumberFormat="1" applyFont="1" applyFill="1" applyBorder="1" applyAlignment="1">
      <alignment horizontal="center" vertical="center" wrapText="1"/>
    </xf>
    <xf numFmtId="164" fontId="4" fillId="0" borderId="8" xfId="1" applyNumberFormat="1" applyFont="1" applyFill="1" applyBorder="1" applyAlignment="1">
      <alignment horizontal="center" vertical="center" wrapText="1"/>
    </xf>
    <xf numFmtId="164" fontId="4" fillId="0" borderId="9" xfId="1" applyNumberFormat="1" applyFont="1" applyFill="1" applyBorder="1" applyAlignment="1">
      <alignment horizontal="center" vertical="center" wrapText="1"/>
    </xf>
    <xf numFmtId="164" fontId="4" fillId="0" borderId="10" xfId="1" applyNumberFormat="1" applyFont="1" applyFill="1" applyBorder="1" applyAlignment="1">
      <alignment horizontal="center" vertical="center" wrapText="1"/>
    </xf>
    <xf numFmtId="164" fontId="4" fillId="0" borderId="1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/>
    </xf>
    <xf numFmtId="164" fontId="4" fillId="0" borderId="12" xfId="1" applyNumberFormat="1" applyFont="1" applyFill="1" applyBorder="1" applyAlignment="1">
      <alignment horizontal="center" vertical="center" wrapText="1"/>
    </xf>
    <xf numFmtId="164" fontId="4" fillId="0" borderId="13" xfId="1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164" fontId="6" fillId="0" borderId="21" xfId="1" applyNumberFormat="1" applyFont="1" applyFill="1" applyBorder="1" applyAlignment="1">
      <alignment horizontal="center" vertical="center" wrapText="1"/>
    </xf>
    <xf numFmtId="164" fontId="6" fillId="0" borderId="22" xfId="1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64" fontId="6" fillId="2" borderId="12" xfId="1" applyNumberFormat="1" applyFont="1" applyFill="1" applyBorder="1" applyAlignment="1">
      <alignment horizontal="center" vertical="center" wrapText="1"/>
    </xf>
    <xf numFmtId="164" fontId="4" fillId="0" borderId="24" xfId="1" applyNumberFormat="1" applyFont="1" applyFill="1" applyBorder="1" applyAlignment="1">
      <alignment horizontal="center" vertical="center" wrapText="1"/>
    </xf>
    <xf numFmtId="164" fontId="4" fillId="0" borderId="25" xfId="1" applyNumberFormat="1" applyFont="1" applyFill="1" applyBorder="1" applyAlignment="1">
      <alignment horizontal="center" vertical="center" wrapText="1"/>
    </xf>
    <xf numFmtId="164" fontId="4" fillId="2" borderId="24" xfId="1" applyNumberFormat="1" applyFont="1" applyFill="1" applyBorder="1" applyAlignment="1">
      <alignment horizontal="center" vertical="center" wrapText="1"/>
    </xf>
    <xf numFmtId="164" fontId="4" fillId="2" borderId="25" xfId="1" applyNumberFormat="1" applyFont="1" applyFill="1" applyBorder="1" applyAlignment="1">
      <alignment horizontal="center" vertical="center" wrapText="1"/>
    </xf>
    <xf numFmtId="164" fontId="4" fillId="2" borderId="14" xfId="1" applyNumberFormat="1" applyFont="1" applyFill="1" applyBorder="1" applyAlignment="1">
      <alignment horizontal="center" vertical="center" wrapText="1"/>
    </xf>
    <xf numFmtId="164" fontId="4" fillId="2" borderId="26" xfId="1" applyNumberFormat="1" applyFont="1" applyFill="1" applyBorder="1" applyAlignment="1">
      <alignment horizontal="center" vertical="center" wrapText="1"/>
    </xf>
    <xf numFmtId="164" fontId="6" fillId="2" borderId="23" xfId="1" applyNumberFormat="1" applyFont="1" applyFill="1" applyBorder="1" applyAlignment="1">
      <alignment horizontal="center" vertical="center" wrapText="1"/>
    </xf>
    <xf numFmtId="164" fontId="6" fillId="2" borderId="24" xfId="1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64" fontId="4" fillId="2" borderId="23" xfId="1" applyNumberFormat="1" applyFont="1" applyFill="1" applyBorder="1" applyAlignment="1">
      <alignment horizontal="center" vertical="center" wrapText="1"/>
    </xf>
    <xf numFmtId="164" fontId="4" fillId="2" borderId="27" xfId="1" applyNumberFormat="1" applyFont="1" applyFill="1" applyBorder="1" applyAlignment="1">
      <alignment horizontal="center" vertical="center" wrapText="1"/>
    </xf>
    <xf numFmtId="164" fontId="6" fillId="2" borderId="25" xfId="1" applyNumberFormat="1" applyFont="1" applyFill="1" applyBorder="1" applyAlignment="1">
      <alignment horizontal="center" vertical="center" wrapText="1"/>
    </xf>
    <xf numFmtId="164" fontId="4" fillId="2" borderId="12" xfId="1" applyNumberFormat="1" applyFont="1" applyFill="1" applyBorder="1" applyAlignment="1">
      <alignment horizontal="center" vertical="center" wrapText="1"/>
    </xf>
    <xf numFmtId="164" fontId="6" fillId="0" borderId="14" xfId="1" applyNumberFormat="1" applyFont="1" applyFill="1" applyBorder="1" applyAlignment="1">
      <alignment horizontal="center" vertical="center" wrapText="1"/>
    </xf>
    <xf numFmtId="164" fontId="6" fillId="0" borderId="10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8" xfId="0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66"/>
  <sheetViews>
    <sheetView tabSelected="1" topLeftCell="A136" zoomScaleNormal="100" workbookViewId="0">
      <selection activeCell="C39" sqref="C39:C45"/>
    </sheetView>
  </sheetViews>
  <sheetFormatPr defaultRowHeight="18.75"/>
  <cols>
    <col min="1" max="1" width="2.5703125" style="9" customWidth="1"/>
    <col min="2" max="2" width="47.42578125" style="5" customWidth="1"/>
    <col min="3" max="3" width="27" style="6" customWidth="1"/>
    <col min="4" max="4" width="14.7109375" style="7" customWidth="1"/>
    <col min="5" max="5" width="14.7109375" style="8" customWidth="1"/>
    <col min="6" max="10" width="14.7109375" style="9" customWidth="1"/>
    <col min="11" max="257" width="9.140625" style="9"/>
    <col min="258" max="258" width="40.28515625" style="9" customWidth="1"/>
    <col min="259" max="259" width="25.42578125" style="9" customWidth="1"/>
    <col min="260" max="266" width="14.7109375" style="9" customWidth="1"/>
    <col min="267" max="513" width="9.140625" style="9"/>
    <col min="514" max="514" width="40.28515625" style="9" customWidth="1"/>
    <col min="515" max="515" width="25.42578125" style="9" customWidth="1"/>
    <col min="516" max="522" width="14.7109375" style="9" customWidth="1"/>
    <col min="523" max="769" width="9.140625" style="9"/>
    <col min="770" max="770" width="40.28515625" style="9" customWidth="1"/>
    <col min="771" max="771" width="25.42578125" style="9" customWidth="1"/>
    <col min="772" max="778" width="14.7109375" style="9" customWidth="1"/>
    <col min="779" max="1025" width="9.140625" style="9"/>
    <col min="1026" max="1026" width="40.28515625" style="9" customWidth="1"/>
    <col min="1027" max="1027" width="25.42578125" style="9" customWidth="1"/>
    <col min="1028" max="1034" width="14.7109375" style="9" customWidth="1"/>
    <col min="1035" max="1281" width="9.140625" style="9"/>
    <col min="1282" max="1282" width="40.28515625" style="9" customWidth="1"/>
    <col min="1283" max="1283" width="25.42578125" style="9" customWidth="1"/>
    <col min="1284" max="1290" width="14.7109375" style="9" customWidth="1"/>
    <col min="1291" max="1537" width="9.140625" style="9"/>
    <col min="1538" max="1538" width="40.28515625" style="9" customWidth="1"/>
    <col min="1539" max="1539" width="25.42578125" style="9" customWidth="1"/>
    <col min="1540" max="1546" width="14.7109375" style="9" customWidth="1"/>
    <col min="1547" max="1793" width="9.140625" style="9"/>
    <col min="1794" max="1794" width="40.28515625" style="9" customWidth="1"/>
    <col min="1795" max="1795" width="25.42578125" style="9" customWidth="1"/>
    <col min="1796" max="1802" width="14.7109375" style="9" customWidth="1"/>
    <col min="1803" max="2049" width="9.140625" style="9"/>
    <col min="2050" max="2050" width="40.28515625" style="9" customWidth="1"/>
    <col min="2051" max="2051" width="25.42578125" style="9" customWidth="1"/>
    <col min="2052" max="2058" width="14.7109375" style="9" customWidth="1"/>
    <col min="2059" max="2305" width="9.140625" style="9"/>
    <col min="2306" max="2306" width="40.28515625" style="9" customWidth="1"/>
    <col min="2307" max="2307" width="25.42578125" style="9" customWidth="1"/>
    <col min="2308" max="2314" width="14.7109375" style="9" customWidth="1"/>
    <col min="2315" max="2561" width="9.140625" style="9"/>
    <col min="2562" max="2562" width="40.28515625" style="9" customWidth="1"/>
    <col min="2563" max="2563" width="25.42578125" style="9" customWidth="1"/>
    <col min="2564" max="2570" width="14.7109375" style="9" customWidth="1"/>
    <col min="2571" max="2817" width="9.140625" style="9"/>
    <col min="2818" max="2818" width="40.28515625" style="9" customWidth="1"/>
    <col min="2819" max="2819" width="25.42578125" style="9" customWidth="1"/>
    <col min="2820" max="2826" width="14.7109375" style="9" customWidth="1"/>
    <col min="2827" max="3073" width="9.140625" style="9"/>
    <col min="3074" max="3074" width="40.28515625" style="9" customWidth="1"/>
    <col min="3075" max="3075" width="25.42578125" style="9" customWidth="1"/>
    <col min="3076" max="3082" width="14.7109375" style="9" customWidth="1"/>
    <col min="3083" max="3329" width="9.140625" style="9"/>
    <col min="3330" max="3330" width="40.28515625" style="9" customWidth="1"/>
    <col min="3331" max="3331" width="25.42578125" style="9" customWidth="1"/>
    <col min="3332" max="3338" width="14.7109375" style="9" customWidth="1"/>
    <col min="3339" max="3585" width="9.140625" style="9"/>
    <col min="3586" max="3586" width="40.28515625" style="9" customWidth="1"/>
    <col min="3587" max="3587" width="25.42578125" style="9" customWidth="1"/>
    <col min="3588" max="3594" width="14.7109375" style="9" customWidth="1"/>
    <col min="3595" max="3841" width="9.140625" style="9"/>
    <col min="3842" max="3842" width="40.28515625" style="9" customWidth="1"/>
    <col min="3843" max="3843" width="25.42578125" style="9" customWidth="1"/>
    <col min="3844" max="3850" width="14.7109375" style="9" customWidth="1"/>
    <col min="3851" max="4097" width="9.140625" style="9"/>
    <col min="4098" max="4098" width="40.28515625" style="9" customWidth="1"/>
    <col min="4099" max="4099" width="25.42578125" style="9" customWidth="1"/>
    <col min="4100" max="4106" width="14.7109375" style="9" customWidth="1"/>
    <col min="4107" max="4353" width="9.140625" style="9"/>
    <col min="4354" max="4354" width="40.28515625" style="9" customWidth="1"/>
    <col min="4355" max="4355" width="25.42578125" style="9" customWidth="1"/>
    <col min="4356" max="4362" width="14.7109375" style="9" customWidth="1"/>
    <col min="4363" max="4609" width="9.140625" style="9"/>
    <col min="4610" max="4610" width="40.28515625" style="9" customWidth="1"/>
    <col min="4611" max="4611" width="25.42578125" style="9" customWidth="1"/>
    <col min="4612" max="4618" width="14.7109375" style="9" customWidth="1"/>
    <col min="4619" max="4865" width="9.140625" style="9"/>
    <col min="4866" max="4866" width="40.28515625" style="9" customWidth="1"/>
    <col min="4867" max="4867" width="25.42578125" style="9" customWidth="1"/>
    <col min="4868" max="4874" width="14.7109375" style="9" customWidth="1"/>
    <col min="4875" max="5121" width="9.140625" style="9"/>
    <col min="5122" max="5122" width="40.28515625" style="9" customWidth="1"/>
    <col min="5123" max="5123" width="25.42578125" style="9" customWidth="1"/>
    <col min="5124" max="5130" width="14.7109375" style="9" customWidth="1"/>
    <col min="5131" max="5377" width="9.140625" style="9"/>
    <col min="5378" max="5378" width="40.28515625" style="9" customWidth="1"/>
    <col min="5379" max="5379" width="25.42578125" style="9" customWidth="1"/>
    <col min="5380" max="5386" width="14.7109375" style="9" customWidth="1"/>
    <col min="5387" max="5633" width="9.140625" style="9"/>
    <col min="5634" max="5634" width="40.28515625" style="9" customWidth="1"/>
    <col min="5635" max="5635" width="25.42578125" style="9" customWidth="1"/>
    <col min="5636" max="5642" width="14.7109375" style="9" customWidth="1"/>
    <col min="5643" max="5889" width="9.140625" style="9"/>
    <col min="5890" max="5890" width="40.28515625" style="9" customWidth="1"/>
    <col min="5891" max="5891" width="25.42578125" style="9" customWidth="1"/>
    <col min="5892" max="5898" width="14.7109375" style="9" customWidth="1"/>
    <col min="5899" max="6145" width="9.140625" style="9"/>
    <col min="6146" max="6146" width="40.28515625" style="9" customWidth="1"/>
    <col min="6147" max="6147" width="25.42578125" style="9" customWidth="1"/>
    <col min="6148" max="6154" width="14.7109375" style="9" customWidth="1"/>
    <col min="6155" max="6401" width="9.140625" style="9"/>
    <col min="6402" max="6402" width="40.28515625" style="9" customWidth="1"/>
    <col min="6403" max="6403" width="25.42578125" style="9" customWidth="1"/>
    <col min="6404" max="6410" width="14.7109375" style="9" customWidth="1"/>
    <col min="6411" max="6657" width="9.140625" style="9"/>
    <col min="6658" max="6658" width="40.28515625" style="9" customWidth="1"/>
    <col min="6659" max="6659" width="25.42578125" style="9" customWidth="1"/>
    <col min="6660" max="6666" width="14.7109375" style="9" customWidth="1"/>
    <col min="6667" max="6913" width="9.140625" style="9"/>
    <col min="6914" max="6914" width="40.28515625" style="9" customWidth="1"/>
    <col min="6915" max="6915" width="25.42578125" style="9" customWidth="1"/>
    <col min="6916" max="6922" width="14.7109375" style="9" customWidth="1"/>
    <col min="6923" max="7169" width="9.140625" style="9"/>
    <col min="7170" max="7170" width="40.28515625" style="9" customWidth="1"/>
    <col min="7171" max="7171" width="25.42578125" style="9" customWidth="1"/>
    <col min="7172" max="7178" width="14.7109375" style="9" customWidth="1"/>
    <col min="7179" max="7425" width="9.140625" style="9"/>
    <col min="7426" max="7426" width="40.28515625" style="9" customWidth="1"/>
    <col min="7427" max="7427" width="25.42578125" style="9" customWidth="1"/>
    <col min="7428" max="7434" width="14.7109375" style="9" customWidth="1"/>
    <col min="7435" max="7681" width="9.140625" style="9"/>
    <col min="7682" max="7682" width="40.28515625" style="9" customWidth="1"/>
    <col min="7683" max="7683" width="25.42578125" style="9" customWidth="1"/>
    <col min="7684" max="7690" width="14.7109375" style="9" customWidth="1"/>
    <col min="7691" max="7937" width="9.140625" style="9"/>
    <col min="7938" max="7938" width="40.28515625" style="9" customWidth="1"/>
    <col min="7939" max="7939" width="25.42578125" style="9" customWidth="1"/>
    <col min="7940" max="7946" width="14.7109375" style="9" customWidth="1"/>
    <col min="7947" max="8193" width="9.140625" style="9"/>
    <col min="8194" max="8194" width="40.28515625" style="9" customWidth="1"/>
    <col min="8195" max="8195" width="25.42578125" style="9" customWidth="1"/>
    <col min="8196" max="8202" width="14.7109375" style="9" customWidth="1"/>
    <col min="8203" max="8449" width="9.140625" style="9"/>
    <col min="8450" max="8450" width="40.28515625" style="9" customWidth="1"/>
    <col min="8451" max="8451" width="25.42578125" style="9" customWidth="1"/>
    <col min="8452" max="8458" width="14.7109375" style="9" customWidth="1"/>
    <col min="8459" max="8705" width="9.140625" style="9"/>
    <col min="8706" max="8706" width="40.28515625" style="9" customWidth="1"/>
    <col min="8707" max="8707" width="25.42578125" style="9" customWidth="1"/>
    <col min="8708" max="8714" width="14.7109375" style="9" customWidth="1"/>
    <col min="8715" max="8961" width="9.140625" style="9"/>
    <col min="8962" max="8962" width="40.28515625" style="9" customWidth="1"/>
    <col min="8963" max="8963" width="25.42578125" style="9" customWidth="1"/>
    <col min="8964" max="8970" width="14.7109375" style="9" customWidth="1"/>
    <col min="8971" max="9217" width="9.140625" style="9"/>
    <col min="9218" max="9218" width="40.28515625" style="9" customWidth="1"/>
    <col min="9219" max="9219" width="25.42578125" style="9" customWidth="1"/>
    <col min="9220" max="9226" width="14.7109375" style="9" customWidth="1"/>
    <col min="9227" max="9473" width="9.140625" style="9"/>
    <col min="9474" max="9474" width="40.28515625" style="9" customWidth="1"/>
    <col min="9475" max="9475" width="25.42578125" style="9" customWidth="1"/>
    <col min="9476" max="9482" width="14.7109375" style="9" customWidth="1"/>
    <col min="9483" max="9729" width="9.140625" style="9"/>
    <col min="9730" max="9730" width="40.28515625" style="9" customWidth="1"/>
    <col min="9731" max="9731" width="25.42578125" style="9" customWidth="1"/>
    <col min="9732" max="9738" width="14.7109375" style="9" customWidth="1"/>
    <col min="9739" max="9985" width="9.140625" style="9"/>
    <col min="9986" max="9986" width="40.28515625" style="9" customWidth="1"/>
    <col min="9987" max="9987" width="25.42578125" style="9" customWidth="1"/>
    <col min="9988" max="9994" width="14.7109375" style="9" customWidth="1"/>
    <col min="9995" max="10241" width="9.140625" style="9"/>
    <col min="10242" max="10242" width="40.28515625" style="9" customWidth="1"/>
    <col min="10243" max="10243" width="25.42578125" style="9" customWidth="1"/>
    <col min="10244" max="10250" width="14.7109375" style="9" customWidth="1"/>
    <col min="10251" max="10497" width="9.140625" style="9"/>
    <col min="10498" max="10498" width="40.28515625" style="9" customWidth="1"/>
    <col min="10499" max="10499" width="25.42578125" style="9" customWidth="1"/>
    <col min="10500" max="10506" width="14.7109375" style="9" customWidth="1"/>
    <col min="10507" max="10753" width="9.140625" style="9"/>
    <col min="10754" max="10754" width="40.28515625" style="9" customWidth="1"/>
    <col min="10755" max="10755" width="25.42578125" style="9" customWidth="1"/>
    <col min="10756" max="10762" width="14.7109375" style="9" customWidth="1"/>
    <col min="10763" max="11009" width="9.140625" style="9"/>
    <col min="11010" max="11010" width="40.28515625" style="9" customWidth="1"/>
    <col min="11011" max="11011" width="25.42578125" style="9" customWidth="1"/>
    <col min="11012" max="11018" width="14.7109375" style="9" customWidth="1"/>
    <col min="11019" max="11265" width="9.140625" style="9"/>
    <col min="11266" max="11266" width="40.28515625" style="9" customWidth="1"/>
    <col min="11267" max="11267" width="25.42578125" style="9" customWidth="1"/>
    <col min="11268" max="11274" width="14.7109375" style="9" customWidth="1"/>
    <col min="11275" max="11521" width="9.140625" style="9"/>
    <col min="11522" max="11522" width="40.28515625" style="9" customWidth="1"/>
    <col min="11523" max="11523" width="25.42578125" style="9" customWidth="1"/>
    <col min="11524" max="11530" width="14.7109375" style="9" customWidth="1"/>
    <col min="11531" max="11777" width="9.140625" style="9"/>
    <col min="11778" max="11778" width="40.28515625" style="9" customWidth="1"/>
    <col min="11779" max="11779" width="25.42578125" style="9" customWidth="1"/>
    <col min="11780" max="11786" width="14.7109375" style="9" customWidth="1"/>
    <col min="11787" max="12033" width="9.140625" style="9"/>
    <col min="12034" max="12034" width="40.28515625" style="9" customWidth="1"/>
    <col min="12035" max="12035" width="25.42578125" style="9" customWidth="1"/>
    <col min="12036" max="12042" width="14.7109375" style="9" customWidth="1"/>
    <col min="12043" max="12289" width="9.140625" style="9"/>
    <col min="12290" max="12290" width="40.28515625" style="9" customWidth="1"/>
    <col min="12291" max="12291" width="25.42578125" style="9" customWidth="1"/>
    <col min="12292" max="12298" width="14.7109375" style="9" customWidth="1"/>
    <col min="12299" max="12545" width="9.140625" style="9"/>
    <col min="12546" max="12546" width="40.28515625" style="9" customWidth="1"/>
    <col min="12547" max="12547" width="25.42578125" style="9" customWidth="1"/>
    <col min="12548" max="12554" width="14.7109375" style="9" customWidth="1"/>
    <col min="12555" max="12801" width="9.140625" style="9"/>
    <col min="12802" max="12802" width="40.28515625" style="9" customWidth="1"/>
    <col min="12803" max="12803" width="25.42578125" style="9" customWidth="1"/>
    <col min="12804" max="12810" width="14.7109375" style="9" customWidth="1"/>
    <col min="12811" max="13057" width="9.140625" style="9"/>
    <col min="13058" max="13058" width="40.28515625" style="9" customWidth="1"/>
    <col min="13059" max="13059" width="25.42578125" style="9" customWidth="1"/>
    <col min="13060" max="13066" width="14.7109375" style="9" customWidth="1"/>
    <col min="13067" max="13313" width="9.140625" style="9"/>
    <col min="13314" max="13314" width="40.28515625" style="9" customWidth="1"/>
    <col min="13315" max="13315" width="25.42578125" style="9" customWidth="1"/>
    <col min="13316" max="13322" width="14.7109375" style="9" customWidth="1"/>
    <col min="13323" max="13569" width="9.140625" style="9"/>
    <col min="13570" max="13570" width="40.28515625" style="9" customWidth="1"/>
    <col min="13571" max="13571" width="25.42578125" style="9" customWidth="1"/>
    <col min="13572" max="13578" width="14.7109375" style="9" customWidth="1"/>
    <col min="13579" max="13825" width="9.140625" style="9"/>
    <col min="13826" max="13826" width="40.28515625" style="9" customWidth="1"/>
    <col min="13827" max="13827" width="25.42578125" style="9" customWidth="1"/>
    <col min="13828" max="13834" width="14.7109375" style="9" customWidth="1"/>
    <col min="13835" max="14081" width="9.140625" style="9"/>
    <col min="14082" max="14082" width="40.28515625" style="9" customWidth="1"/>
    <col min="14083" max="14083" width="25.42578125" style="9" customWidth="1"/>
    <col min="14084" max="14090" width="14.7109375" style="9" customWidth="1"/>
    <col min="14091" max="14337" width="9.140625" style="9"/>
    <col min="14338" max="14338" width="40.28515625" style="9" customWidth="1"/>
    <col min="14339" max="14339" width="25.42578125" style="9" customWidth="1"/>
    <col min="14340" max="14346" width="14.7109375" style="9" customWidth="1"/>
    <col min="14347" max="14593" width="9.140625" style="9"/>
    <col min="14594" max="14594" width="40.28515625" style="9" customWidth="1"/>
    <col min="14595" max="14595" width="25.42578125" style="9" customWidth="1"/>
    <col min="14596" max="14602" width="14.7109375" style="9" customWidth="1"/>
    <col min="14603" max="14849" width="9.140625" style="9"/>
    <col min="14850" max="14850" width="40.28515625" style="9" customWidth="1"/>
    <col min="14851" max="14851" width="25.42578125" style="9" customWidth="1"/>
    <col min="14852" max="14858" width="14.7109375" style="9" customWidth="1"/>
    <col min="14859" max="15105" width="9.140625" style="9"/>
    <col min="15106" max="15106" width="40.28515625" style="9" customWidth="1"/>
    <col min="15107" max="15107" width="25.42578125" style="9" customWidth="1"/>
    <col min="15108" max="15114" width="14.7109375" style="9" customWidth="1"/>
    <col min="15115" max="15361" width="9.140625" style="9"/>
    <col min="15362" max="15362" width="40.28515625" style="9" customWidth="1"/>
    <col min="15363" max="15363" width="25.42578125" style="9" customWidth="1"/>
    <col min="15364" max="15370" width="14.7109375" style="9" customWidth="1"/>
    <col min="15371" max="15617" width="9.140625" style="9"/>
    <col min="15618" max="15618" width="40.28515625" style="9" customWidth="1"/>
    <col min="15619" max="15619" width="25.42578125" style="9" customWidth="1"/>
    <col min="15620" max="15626" width="14.7109375" style="9" customWidth="1"/>
    <col min="15627" max="15873" width="9.140625" style="9"/>
    <col min="15874" max="15874" width="40.28515625" style="9" customWidth="1"/>
    <col min="15875" max="15875" width="25.42578125" style="9" customWidth="1"/>
    <col min="15876" max="15882" width="14.7109375" style="9" customWidth="1"/>
    <col min="15883" max="16129" width="9.140625" style="9"/>
    <col min="16130" max="16130" width="40.28515625" style="9" customWidth="1"/>
    <col min="16131" max="16131" width="25.42578125" style="9" customWidth="1"/>
    <col min="16132" max="16138" width="14.7109375" style="9" customWidth="1"/>
    <col min="16139" max="16384" width="9.140625" style="9"/>
  </cols>
  <sheetData>
    <row r="1" spans="2:11">
      <c r="I1" s="66"/>
      <c r="J1" s="66"/>
    </row>
    <row r="2" spans="2:11">
      <c r="G2" s="86" t="s">
        <v>55</v>
      </c>
      <c r="H2" s="86"/>
      <c r="I2" s="86"/>
      <c r="J2" s="86"/>
      <c r="K2" s="86"/>
    </row>
    <row r="3" spans="2:11" s="11" customFormat="1">
      <c r="B3" s="67" t="s">
        <v>31</v>
      </c>
      <c r="C3" s="67"/>
      <c r="D3" s="67"/>
      <c r="E3" s="67"/>
      <c r="F3" s="67"/>
      <c r="G3" s="67"/>
      <c r="H3" s="67"/>
      <c r="I3" s="67"/>
      <c r="J3" s="67"/>
      <c r="K3" s="10"/>
    </row>
    <row r="4" spans="2:11">
      <c r="B4" s="67" t="s">
        <v>0</v>
      </c>
      <c r="C4" s="67"/>
      <c r="D4" s="67"/>
      <c r="E4" s="67"/>
      <c r="F4" s="67"/>
      <c r="G4" s="67"/>
      <c r="H4" s="67"/>
      <c r="I4" s="67"/>
      <c r="J4" s="67"/>
      <c r="K4" s="12"/>
    </row>
    <row r="5" spans="2:11" ht="19.5" thickBot="1">
      <c r="C5" s="13"/>
      <c r="D5" s="13"/>
      <c r="E5" s="14"/>
      <c r="F5" s="13"/>
      <c r="G5" s="13"/>
      <c r="H5" s="13"/>
      <c r="I5" s="13"/>
      <c r="J5" s="13" t="s">
        <v>1</v>
      </c>
    </row>
    <row r="6" spans="2:11" ht="18.75" customHeight="1">
      <c r="B6" s="68" t="s">
        <v>2</v>
      </c>
      <c r="C6" s="70" t="s">
        <v>3</v>
      </c>
      <c r="D6" s="70" t="s">
        <v>4</v>
      </c>
      <c r="E6" s="70" t="s">
        <v>5</v>
      </c>
      <c r="F6" s="70"/>
      <c r="G6" s="70"/>
      <c r="H6" s="70"/>
      <c r="I6" s="70"/>
      <c r="J6" s="72"/>
    </row>
    <row r="7" spans="2:11" ht="63">
      <c r="B7" s="69"/>
      <c r="C7" s="71"/>
      <c r="D7" s="71"/>
      <c r="E7" s="15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6" t="s">
        <v>11</v>
      </c>
    </row>
    <row r="8" spans="2:11">
      <c r="B8" s="17">
        <v>1</v>
      </c>
      <c r="C8" s="1">
        <v>2</v>
      </c>
      <c r="D8" s="1">
        <v>3</v>
      </c>
      <c r="E8" s="18">
        <v>4</v>
      </c>
      <c r="F8" s="19">
        <v>5</v>
      </c>
      <c r="G8" s="19">
        <v>6</v>
      </c>
      <c r="H8" s="19">
        <v>7</v>
      </c>
      <c r="I8" s="19">
        <v>8</v>
      </c>
      <c r="J8" s="20">
        <v>9</v>
      </c>
    </row>
    <row r="9" spans="2:11">
      <c r="B9" s="76" t="s">
        <v>18</v>
      </c>
      <c r="C9" s="71" t="s">
        <v>12</v>
      </c>
      <c r="D9" s="2">
        <v>2022</v>
      </c>
      <c r="E9" s="21">
        <f>SUM(F9:J9)</f>
        <v>98072.200000000012</v>
      </c>
      <c r="F9" s="22">
        <f t="shared" ref="F9:J12" si="0">F17+F39</f>
        <v>0</v>
      </c>
      <c r="G9" s="22">
        <f t="shared" si="0"/>
        <v>0</v>
      </c>
      <c r="H9" s="22">
        <f t="shared" si="0"/>
        <v>98072.200000000012</v>
      </c>
      <c r="I9" s="22">
        <f t="shared" si="0"/>
        <v>0</v>
      </c>
      <c r="J9" s="23">
        <f t="shared" si="0"/>
        <v>0</v>
      </c>
    </row>
    <row r="10" spans="2:11">
      <c r="B10" s="76"/>
      <c r="C10" s="71"/>
      <c r="D10" s="3">
        <v>2023</v>
      </c>
      <c r="E10" s="24">
        <f t="shared" ref="E10:E13" si="1">SUM(F10:J10)</f>
        <v>95719.700000000012</v>
      </c>
      <c r="F10" s="24">
        <f t="shared" si="0"/>
        <v>0</v>
      </c>
      <c r="G10" s="24">
        <f t="shared" si="0"/>
        <v>0</v>
      </c>
      <c r="H10" s="24">
        <f t="shared" si="0"/>
        <v>95719.700000000012</v>
      </c>
      <c r="I10" s="24">
        <f t="shared" si="0"/>
        <v>0</v>
      </c>
      <c r="J10" s="25">
        <f t="shared" si="0"/>
        <v>0</v>
      </c>
    </row>
    <row r="11" spans="2:11">
      <c r="B11" s="76"/>
      <c r="C11" s="71"/>
      <c r="D11" s="49">
        <v>2024</v>
      </c>
      <c r="E11" s="24">
        <f>SUM(F11:J11)</f>
        <v>85295.8</v>
      </c>
      <c r="F11" s="24">
        <f t="shared" si="0"/>
        <v>0</v>
      </c>
      <c r="G11" s="24">
        <f t="shared" si="0"/>
        <v>0</v>
      </c>
      <c r="H11" s="24">
        <f t="shared" si="0"/>
        <v>85295.8</v>
      </c>
      <c r="I11" s="24">
        <f t="shared" si="0"/>
        <v>0</v>
      </c>
      <c r="J11" s="25">
        <f t="shared" si="0"/>
        <v>0</v>
      </c>
    </row>
    <row r="12" spans="2:11">
      <c r="B12" s="76"/>
      <c r="C12" s="71"/>
      <c r="D12" s="49">
        <v>2025</v>
      </c>
      <c r="E12" s="57">
        <f t="shared" si="1"/>
        <v>135044.6</v>
      </c>
      <c r="F12" s="58">
        <f t="shared" si="0"/>
        <v>0</v>
      </c>
      <c r="G12" s="58">
        <f t="shared" si="0"/>
        <v>0</v>
      </c>
      <c r="H12" s="58">
        <f t="shared" si="0"/>
        <v>135044.6</v>
      </c>
      <c r="I12" s="58">
        <f t="shared" si="0"/>
        <v>0</v>
      </c>
      <c r="J12" s="62">
        <f t="shared" si="0"/>
        <v>0</v>
      </c>
    </row>
    <row r="13" spans="2:11">
      <c r="B13" s="76"/>
      <c r="C13" s="71"/>
      <c r="D13" s="49">
        <v>2026</v>
      </c>
      <c r="E13" s="58">
        <f t="shared" si="1"/>
        <v>95073</v>
      </c>
      <c r="F13" s="58">
        <f>F21+F43</f>
        <v>0</v>
      </c>
      <c r="G13" s="58">
        <f t="shared" ref="G13:I14" si="2">G21+G43</f>
        <v>0</v>
      </c>
      <c r="H13" s="58">
        <f t="shared" si="2"/>
        <v>95073</v>
      </c>
      <c r="I13" s="58">
        <f t="shared" si="2"/>
        <v>0</v>
      </c>
      <c r="J13" s="62">
        <f>J21+J43</f>
        <v>0</v>
      </c>
    </row>
    <row r="14" spans="2:11">
      <c r="B14" s="76"/>
      <c r="C14" s="71"/>
      <c r="D14" s="4">
        <v>2027</v>
      </c>
      <c r="E14" s="50">
        <f>SUM(F14:J14)</f>
        <v>104140.5</v>
      </c>
      <c r="F14" s="58">
        <f>F22+F44</f>
        <v>0</v>
      </c>
      <c r="G14" s="58">
        <f t="shared" si="2"/>
        <v>0</v>
      </c>
      <c r="H14" s="58">
        <f>H22+H44</f>
        <v>104140.5</v>
      </c>
      <c r="I14" s="58">
        <f t="shared" si="2"/>
        <v>0</v>
      </c>
      <c r="J14" s="62">
        <f>J22+J44</f>
        <v>0</v>
      </c>
    </row>
    <row r="15" spans="2:11">
      <c r="B15" s="76"/>
      <c r="C15" s="71"/>
      <c r="D15" s="18" t="s">
        <v>13</v>
      </c>
      <c r="E15" s="26">
        <f>SUM(E9:E14)</f>
        <v>613345.80000000005</v>
      </c>
      <c r="F15" s="26">
        <f t="shared" ref="F15:I15" si="3">SUM(F9:F14)</f>
        <v>0</v>
      </c>
      <c r="G15" s="26">
        <f t="shared" si="3"/>
        <v>0</v>
      </c>
      <c r="H15" s="26">
        <f t="shared" si="3"/>
        <v>613345.80000000005</v>
      </c>
      <c r="I15" s="26">
        <f t="shared" si="3"/>
        <v>0</v>
      </c>
      <c r="J15" s="27">
        <f>SUM(J9:J14)</f>
        <v>0</v>
      </c>
    </row>
    <row r="16" spans="2:11">
      <c r="B16" s="28" t="s">
        <v>48</v>
      </c>
      <c r="C16" s="29"/>
      <c r="D16" s="30"/>
      <c r="E16" s="31"/>
      <c r="F16" s="31"/>
      <c r="G16" s="31"/>
      <c r="H16" s="31"/>
      <c r="I16" s="31"/>
      <c r="J16" s="32"/>
    </row>
    <row r="17" spans="2:10">
      <c r="B17" s="76" t="s">
        <v>36</v>
      </c>
      <c r="C17" s="71" t="s">
        <v>33</v>
      </c>
      <c r="D17" s="2">
        <v>2022</v>
      </c>
      <c r="E17" s="21">
        <f>SUM(F17:J17)</f>
        <v>13695.2</v>
      </c>
      <c r="F17" s="33">
        <f t="shared" ref="F17:F22" si="4">F24</f>
        <v>0</v>
      </c>
      <c r="G17" s="33">
        <f t="shared" ref="G17:J17" si="5">G24</f>
        <v>0</v>
      </c>
      <c r="H17" s="33">
        <f>H24</f>
        <v>13695.2</v>
      </c>
      <c r="I17" s="33">
        <f t="shared" si="5"/>
        <v>0</v>
      </c>
      <c r="J17" s="34">
        <f t="shared" si="5"/>
        <v>0</v>
      </c>
    </row>
    <row r="18" spans="2:10">
      <c r="B18" s="76"/>
      <c r="C18" s="71"/>
      <c r="D18" s="3">
        <v>2023</v>
      </c>
      <c r="E18" s="24">
        <f>SUM(F18:J18)</f>
        <v>0</v>
      </c>
      <c r="F18" s="35">
        <f t="shared" si="4"/>
        <v>0</v>
      </c>
      <c r="G18" s="35">
        <f t="shared" ref="G18:J18" si="6">G25</f>
        <v>0</v>
      </c>
      <c r="H18" s="35">
        <f t="shared" si="6"/>
        <v>0</v>
      </c>
      <c r="I18" s="35">
        <f t="shared" si="6"/>
        <v>0</v>
      </c>
      <c r="J18" s="36">
        <f t="shared" si="6"/>
        <v>0</v>
      </c>
    </row>
    <row r="19" spans="2:10">
      <c r="B19" s="76"/>
      <c r="C19" s="71"/>
      <c r="D19" s="49">
        <v>2024</v>
      </c>
      <c r="E19" s="24">
        <f>SUM(F19:J19)</f>
        <v>0</v>
      </c>
      <c r="F19" s="35">
        <f t="shared" si="4"/>
        <v>0</v>
      </c>
      <c r="G19" s="35">
        <f t="shared" ref="G19:I19" si="7">G26</f>
        <v>0</v>
      </c>
      <c r="H19" s="35">
        <f t="shared" si="7"/>
        <v>0</v>
      </c>
      <c r="I19" s="35">
        <f t="shared" si="7"/>
        <v>0</v>
      </c>
      <c r="J19" s="36">
        <f>J26</f>
        <v>0</v>
      </c>
    </row>
    <row r="20" spans="2:10">
      <c r="B20" s="76"/>
      <c r="C20" s="71"/>
      <c r="D20" s="49">
        <v>2025</v>
      </c>
      <c r="E20" s="57">
        <f t="shared" ref="E20" si="8">SUM(F20:J20)</f>
        <v>0</v>
      </c>
      <c r="F20" s="53">
        <f t="shared" si="4"/>
        <v>0</v>
      </c>
      <c r="G20" s="53">
        <f t="shared" ref="G20:J20" si="9">G27</f>
        <v>0</v>
      </c>
      <c r="H20" s="53">
        <f t="shared" si="9"/>
        <v>0</v>
      </c>
      <c r="I20" s="53">
        <f t="shared" si="9"/>
        <v>0</v>
      </c>
      <c r="J20" s="54">
        <f t="shared" si="9"/>
        <v>0</v>
      </c>
    </row>
    <row r="21" spans="2:10">
      <c r="B21" s="76"/>
      <c r="C21" s="71"/>
      <c r="D21" s="49">
        <v>2026</v>
      </c>
      <c r="E21" s="58">
        <f>SUM(F21:J21)</f>
        <v>0</v>
      </c>
      <c r="F21" s="53">
        <f t="shared" si="4"/>
        <v>0</v>
      </c>
      <c r="G21" s="53">
        <f t="shared" ref="G21:I22" si="10">G28</f>
        <v>0</v>
      </c>
      <c r="H21" s="53">
        <f t="shared" si="10"/>
        <v>0</v>
      </c>
      <c r="I21" s="53">
        <f t="shared" si="10"/>
        <v>0</v>
      </c>
      <c r="J21" s="54">
        <f>J28</f>
        <v>0</v>
      </c>
    </row>
    <row r="22" spans="2:10">
      <c r="B22" s="76"/>
      <c r="C22" s="71"/>
      <c r="D22" s="4">
        <v>2027</v>
      </c>
      <c r="E22" s="50">
        <f>SUM(F22:J22)</f>
        <v>0</v>
      </c>
      <c r="F22" s="53">
        <f t="shared" si="4"/>
        <v>0</v>
      </c>
      <c r="G22" s="53">
        <f t="shared" si="10"/>
        <v>0</v>
      </c>
      <c r="H22" s="53">
        <f t="shared" si="10"/>
        <v>0</v>
      </c>
      <c r="I22" s="53">
        <f>I29</f>
        <v>0</v>
      </c>
      <c r="J22" s="54">
        <f>J29</f>
        <v>0</v>
      </c>
    </row>
    <row r="23" spans="2:10">
      <c r="B23" s="76"/>
      <c r="C23" s="71"/>
      <c r="D23" s="18" t="s">
        <v>13</v>
      </c>
      <c r="E23" s="26">
        <f>SUM(E17:E22)</f>
        <v>13695.2</v>
      </c>
      <c r="F23" s="26">
        <f t="shared" ref="F23:I23" si="11">SUM(F17:F22)</f>
        <v>0</v>
      </c>
      <c r="G23" s="26">
        <f t="shared" si="11"/>
        <v>0</v>
      </c>
      <c r="H23" s="26">
        <f t="shared" si="11"/>
        <v>13695.2</v>
      </c>
      <c r="I23" s="26">
        <f t="shared" si="11"/>
        <v>0</v>
      </c>
      <c r="J23" s="27">
        <f>SUM(J17:J22)</f>
        <v>0</v>
      </c>
    </row>
    <row r="24" spans="2:10">
      <c r="B24" s="76" t="s">
        <v>32</v>
      </c>
      <c r="C24" s="71" t="s">
        <v>37</v>
      </c>
      <c r="D24" s="2">
        <v>2022</v>
      </c>
      <c r="E24" s="21">
        <f>SUM(F24:J24)</f>
        <v>13695.2</v>
      </c>
      <c r="F24" s="33">
        <f t="shared" ref="F24:F29" si="12">F31</f>
        <v>0</v>
      </c>
      <c r="G24" s="33">
        <f t="shared" ref="G24:J24" si="13">G31</f>
        <v>0</v>
      </c>
      <c r="H24" s="33">
        <f t="shared" si="13"/>
        <v>13695.2</v>
      </c>
      <c r="I24" s="33">
        <f t="shared" si="13"/>
        <v>0</v>
      </c>
      <c r="J24" s="34">
        <f t="shared" si="13"/>
        <v>0</v>
      </c>
    </row>
    <row r="25" spans="2:10">
      <c r="B25" s="76"/>
      <c r="C25" s="71"/>
      <c r="D25" s="3">
        <v>2023</v>
      </c>
      <c r="E25" s="24">
        <f>SUM(F25:J25)</f>
        <v>0</v>
      </c>
      <c r="F25" s="35">
        <f t="shared" si="12"/>
        <v>0</v>
      </c>
      <c r="G25" s="35">
        <f t="shared" ref="G25:J26" si="14">G32</f>
        <v>0</v>
      </c>
      <c r="H25" s="35">
        <f t="shared" si="14"/>
        <v>0</v>
      </c>
      <c r="I25" s="35">
        <f t="shared" si="14"/>
        <v>0</v>
      </c>
      <c r="J25" s="36">
        <f t="shared" si="14"/>
        <v>0</v>
      </c>
    </row>
    <row r="26" spans="2:10">
      <c r="B26" s="76"/>
      <c r="C26" s="71"/>
      <c r="D26" s="49">
        <v>2024</v>
      </c>
      <c r="E26" s="24">
        <f>SUM(F26:J26)</f>
        <v>0</v>
      </c>
      <c r="F26" s="35">
        <f t="shared" si="12"/>
        <v>0</v>
      </c>
      <c r="G26" s="35">
        <f t="shared" si="14"/>
        <v>0</v>
      </c>
      <c r="H26" s="35">
        <f t="shared" si="14"/>
        <v>0</v>
      </c>
      <c r="I26" s="35">
        <f t="shared" si="14"/>
        <v>0</v>
      </c>
      <c r="J26" s="36">
        <f t="shared" si="14"/>
        <v>0</v>
      </c>
    </row>
    <row r="27" spans="2:10">
      <c r="B27" s="76"/>
      <c r="C27" s="71"/>
      <c r="D27" s="49">
        <v>2025</v>
      </c>
      <c r="E27" s="57">
        <f t="shared" ref="E27" si="15">SUM(F27:J27)</f>
        <v>0</v>
      </c>
      <c r="F27" s="53">
        <f t="shared" si="12"/>
        <v>0</v>
      </c>
      <c r="G27" s="53">
        <f t="shared" ref="G27:I27" si="16">G34</f>
        <v>0</v>
      </c>
      <c r="H27" s="53">
        <f t="shared" si="16"/>
        <v>0</v>
      </c>
      <c r="I27" s="53">
        <f t="shared" si="16"/>
        <v>0</v>
      </c>
      <c r="J27" s="54">
        <f>J34</f>
        <v>0</v>
      </c>
    </row>
    <row r="28" spans="2:10">
      <c r="B28" s="76"/>
      <c r="C28" s="71"/>
      <c r="D28" s="49">
        <v>2026</v>
      </c>
      <c r="E28" s="58">
        <f>SUM(F28:J28)</f>
        <v>0</v>
      </c>
      <c r="F28" s="53">
        <f t="shared" si="12"/>
        <v>0</v>
      </c>
      <c r="G28" s="53">
        <f t="shared" ref="G28:J29" si="17">G35</f>
        <v>0</v>
      </c>
      <c r="H28" s="53">
        <f t="shared" si="17"/>
        <v>0</v>
      </c>
      <c r="I28" s="53">
        <f t="shared" si="17"/>
        <v>0</v>
      </c>
      <c r="J28" s="54">
        <f t="shared" si="17"/>
        <v>0</v>
      </c>
    </row>
    <row r="29" spans="2:10">
      <c r="B29" s="76"/>
      <c r="C29" s="71"/>
      <c r="D29" s="4">
        <v>2027</v>
      </c>
      <c r="E29" s="50">
        <f>SUM(F29:J29)</f>
        <v>0</v>
      </c>
      <c r="F29" s="53">
        <f t="shared" si="12"/>
        <v>0</v>
      </c>
      <c r="G29" s="53">
        <f t="shared" si="17"/>
        <v>0</v>
      </c>
      <c r="H29" s="53">
        <f t="shared" si="17"/>
        <v>0</v>
      </c>
      <c r="I29" s="53">
        <f>I36</f>
        <v>0</v>
      </c>
      <c r="J29" s="54">
        <f>J36</f>
        <v>0</v>
      </c>
    </row>
    <row r="30" spans="2:10">
      <c r="B30" s="76"/>
      <c r="C30" s="71"/>
      <c r="D30" s="18" t="s">
        <v>13</v>
      </c>
      <c r="E30" s="26">
        <f>SUM(E24:E29)</f>
        <v>13695.2</v>
      </c>
      <c r="F30" s="26">
        <f t="shared" ref="F30:I30" si="18">SUM(F24:F29)</f>
        <v>0</v>
      </c>
      <c r="G30" s="26">
        <f t="shared" si="18"/>
        <v>0</v>
      </c>
      <c r="H30" s="26">
        <f t="shared" si="18"/>
        <v>13695.2</v>
      </c>
      <c r="I30" s="26">
        <f t="shared" si="18"/>
        <v>0</v>
      </c>
      <c r="J30" s="27">
        <f>SUM(J24:J29)</f>
        <v>0</v>
      </c>
    </row>
    <row r="31" spans="2:10">
      <c r="B31" s="76" t="s">
        <v>34</v>
      </c>
      <c r="C31" s="71" t="s">
        <v>35</v>
      </c>
      <c r="D31" s="2">
        <v>2022</v>
      </c>
      <c r="E31" s="21">
        <f t="shared" ref="E31:E36" si="19">SUM(F31:J31)</f>
        <v>13695.2</v>
      </c>
      <c r="F31" s="33"/>
      <c r="G31" s="33"/>
      <c r="H31" s="33">
        <v>13695.2</v>
      </c>
      <c r="I31" s="33"/>
      <c r="J31" s="34"/>
    </row>
    <row r="32" spans="2:10">
      <c r="B32" s="76"/>
      <c r="C32" s="71"/>
      <c r="D32" s="3">
        <v>2023</v>
      </c>
      <c r="E32" s="24">
        <f t="shared" si="19"/>
        <v>0</v>
      </c>
      <c r="F32" s="35"/>
      <c r="G32" s="35"/>
      <c r="H32" s="35"/>
      <c r="I32" s="35"/>
      <c r="J32" s="36"/>
    </row>
    <row r="33" spans="2:10">
      <c r="B33" s="76"/>
      <c r="C33" s="71"/>
      <c r="D33" s="49">
        <v>2024</v>
      </c>
      <c r="E33" s="24">
        <f t="shared" si="19"/>
        <v>0</v>
      </c>
      <c r="F33" s="53"/>
      <c r="G33" s="53"/>
      <c r="H33" s="53"/>
      <c r="I33" s="53"/>
      <c r="J33" s="54"/>
    </row>
    <row r="34" spans="2:10">
      <c r="B34" s="76"/>
      <c r="C34" s="71"/>
      <c r="D34" s="3">
        <v>2025</v>
      </c>
      <c r="E34" s="24">
        <f t="shared" si="19"/>
        <v>0</v>
      </c>
      <c r="F34" s="35"/>
      <c r="G34" s="35"/>
      <c r="H34" s="35"/>
      <c r="I34" s="35"/>
      <c r="J34" s="36"/>
    </row>
    <row r="35" spans="2:10">
      <c r="B35" s="76"/>
      <c r="C35" s="71"/>
      <c r="D35" s="59">
        <v>2026</v>
      </c>
      <c r="E35" s="58">
        <f t="shared" si="19"/>
        <v>0</v>
      </c>
      <c r="F35" s="60"/>
      <c r="G35" s="60"/>
      <c r="H35" s="60"/>
      <c r="I35" s="60"/>
      <c r="J35" s="61"/>
    </row>
    <row r="36" spans="2:10">
      <c r="B36" s="76"/>
      <c r="C36" s="71"/>
      <c r="D36" s="4">
        <v>2027</v>
      </c>
      <c r="E36" s="50">
        <f t="shared" si="19"/>
        <v>0</v>
      </c>
      <c r="F36" s="63"/>
      <c r="G36" s="63"/>
      <c r="H36" s="63"/>
      <c r="I36" s="63"/>
      <c r="J36" s="37"/>
    </row>
    <row r="37" spans="2:10">
      <c r="B37" s="76"/>
      <c r="C37" s="71"/>
      <c r="D37" s="18" t="s">
        <v>13</v>
      </c>
      <c r="E37" s="26">
        <f>SUM(E31:E36)</f>
        <v>13695.2</v>
      </c>
      <c r="F37" s="26">
        <f t="shared" ref="F37:I37" si="20">SUM(F31:F36)</f>
        <v>0</v>
      </c>
      <c r="G37" s="26">
        <f t="shared" si="20"/>
        <v>0</v>
      </c>
      <c r="H37" s="26">
        <f t="shared" si="20"/>
        <v>13695.2</v>
      </c>
      <c r="I37" s="26">
        <f t="shared" si="20"/>
        <v>0</v>
      </c>
      <c r="J37" s="27">
        <f>SUM(J31:J36)</f>
        <v>0</v>
      </c>
    </row>
    <row r="38" spans="2:10">
      <c r="B38" s="28" t="s">
        <v>14</v>
      </c>
      <c r="C38" s="29"/>
      <c r="D38" s="30"/>
      <c r="E38" s="31"/>
      <c r="F38" s="31"/>
      <c r="G38" s="31"/>
      <c r="H38" s="31"/>
      <c r="I38" s="31"/>
      <c r="J38" s="32"/>
    </row>
    <row r="39" spans="2:10">
      <c r="B39" s="87" t="s">
        <v>15</v>
      </c>
      <c r="C39" s="90" t="s">
        <v>12</v>
      </c>
      <c r="D39" s="2">
        <v>2022</v>
      </c>
      <c r="E39" s="21">
        <f>SUM(F39:J39)</f>
        <v>84377.000000000015</v>
      </c>
      <c r="F39" s="55">
        <f t="shared" ref="F39:J44" si="21">F47+F97+F136</f>
        <v>0</v>
      </c>
      <c r="G39" s="55">
        <f t="shared" si="21"/>
        <v>0</v>
      </c>
      <c r="H39" s="55">
        <f t="shared" si="21"/>
        <v>84377.000000000015</v>
      </c>
      <c r="I39" s="55">
        <f t="shared" si="21"/>
        <v>0</v>
      </c>
      <c r="J39" s="56">
        <f t="shared" si="21"/>
        <v>0</v>
      </c>
    </row>
    <row r="40" spans="2:10">
      <c r="B40" s="88"/>
      <c r="C40" s="91"/>
      <c r="D40" s="3">
        <v>2023</v>
      </c>
      <c r="E40" s="24">
        <f>SUM(F40:J40)</f>
        <v>95719.700000000012</v>
      </c>
      <c r="F40" s="35">
        <f t="shared" si="21"/>
        <v>0</v>
      </c>
      <c r="G40" s="35">
        <f t="shared" si="21"/>
        <v>0</v>
      </c>
      <c r="H40" s="35">
        <f t="shared" si="21"/>
        <v>95719.700000000012</v>
      </c>
      <c r="I40" s="35">
        <f t="shared" si="21"/>
        <v>0</v>
      </c>
      <c r="J40" s="36">
        <f t="shared" si="21"/>
        <v>0</v>
      </c>
    </row>
    <row r="41" spans="2:10">
      <c r="B41" s="88"/>
      <c r="C41" s="91"/>
      <c r="D41" s="49">
        <v>2024</v>
      </c>
      <c r="E41" s="24">
        <f>SUM(F41:J41)</f>
        <v>85295.8</v>
      </c>
      <c r="F41" s="35">
        <f t="shared" si="21"/>
        <v>0</v>
      </c>
      <c r="G41" s="35">
        <f t="shared" si="21"/>
        <v>0</v>
      </c>
      <c r="H41" s="35">
        <f t="shared" si="21"/>
        <v>85295.8</v>
      </c>
      <c r="I41" s="35">
        <f t="shared" si="21"/>
        <v>0</v>
      </c>
      <c r="J41" s="36">
        <f t="shared" si="21"/>
        <v>0</v>
      </c>
    </row>
    <row r="42" spans="2:10">
      <c r="B42" s="88"/>
      <c r="C42" s="91"/>
      <c r="D42" s="49">
        <v>2025</v>
      </c>
      <c r="E42" s="57">
        <f t="shared" ref="E42" si="22">SUM(F42:J42)</f>
        <v>135044.6</v>
      </c>
      <c r="F42" s="53">
        <f t="shared" si="21"/>
        <v>0</v>
      </c>
      <c r="G42" s="53">
        <f t="shared" si="21"/>
        <v>0</v>
      </c>
      <c r="H42" s="53">
        <f t="shared" si="21"/>
        <v>135044.6</v>
      </c>
      <c r="I42" s="53">
        <f t="shared" si="21"/>
        <v>0</v>
      </c>
      <c r="J42" s="54">
        <f t="shared" si="21"/>
        <v>0</v>
      </c>
    </row>
    <row r="43" spans="2:10">
      <c r="B43" s="88"/>
      <c r="C43" s="91"/>
      <c r="D43" s="49">
        <v>2026</v>
      </c>
      <c r="E43" s="58">
        <f>SUM(F43:J43)</f>
        <v>95073</v>
      </c>
      <c r="F43" s="53">
        <f t="shared" si="21"/>
        <v>0</v>
      </c>
      <c r="G43" s="53">
        <f t="shared" si="21"/>
        <v>0</v>
      </c>
      <c r="H43" s="53">
        <f t="shared" si="21"/>
        <v>95073</v>
      </c>
      <c r="I43" s="53">
        <f t="shared" si="21"/>
        <v>0</v>
      </c>
      <c r="J43" s="54">
        <f t="shared" si="21"/>
        <v>0</v>
      </c>
    </row>
    <row r="44" spans="2:10">
      <c r="B44" s="88"/>
      <c r="C44" s="91"/>
      <c r="D44" s="4">
        <v>2027</v>
      </c>
      <c r="E44" s="50">
        <f>SUM(F44:J44)</f>
        <v>104140.5</v>
      </c>
      <c r="F44" s="53">
        <f t="shared" si="21"/>
        <v>0</v>
      </c>
      <c r="G44" s="53">
        <f t="shared" si="21"/>
        <v>0</v>
      </c>
      <c r="H44" s="53">
        <f t="shared" si="21"/>
        <v>104140.5</v>
      </c>
      <c r="I44" s="53">
        <f t="shared" si="21"/>
        <v>0</v>
      </c>
      <c r="J44" s="54">
        <f t="shared" si="21"/>
        <v>0</v>
      </c>
    </row>
    <row r="45" spans="2:10">
      <c r="B45" s="89"/>
      <c r="C45" s="92"/>
      <c r="D45" s="18" t="s">
        <v>13</v>
      </c>
      <c r="E45" s="26">
        <f>SUM(E39:E44)</f>
        <v>599650.6</v>
      </c>
      <c r="F45" s="26">
        <f t="shared" ref="F45:I45" si="23">SUM(F39:F44)</f>
        <v>0</v>
      </c>
      <c r="G45" s="26">
        <f t="shared" si="23"/>
        <v>0</v>
      </c>
      <c r="H45" s="26">
        <f t="shared" si="23"/>
        <v>599650.6</v>
      </c>
      <c r="I45" s="26">
        <f t="shared" si="23"/>
        <v>0</v>
      </c>
      <c r="J45" s="27">
        <f>SUM(J39:J44)</f>
        <v>0</v>
      </c>
    </row>
    <row r="46" spans="2:10">
      <c r="B46" s="80" t="s">
        <v>19</v>
      </c>
      <c r="C46" s="81"/>
      <c r="D46" s="81"/>
      <c r="E46" s="81"/>
      <c r="F46" s="81"/>
      <c r="G46" s="81"/>
      <c r="H46" s="81"/>
      <c r="I46" s="81"/>
      <c r="J46" s="82"/>
    </row>
    <row r="47" spans="2:10">
      <c r="B47" s="76" t="s">
        <v>13</v>
      </c>
      <c r="C47" s="71" t="s">
        <v>46</v>
      </c>
      <c r="D47" s="2">
        <v>2022</v>
      </c>
      <c r="E47" s="21">
        <f>SUM(F47:J47)</f>
        <v>82299.400000000009</v>
      </c>
      <c r="F47" s="38">
        <f>F54+F61+F65+F73</f>
        <v>0</v>
      </c>
      <c r="G47" s="38">
        <f t="shared" ref="G47:J47" si="24">G54+G61+G65+G73</f>
        <v>0</v>
      </c>
      <c r="H47" s="38">
        <f t="shared" si="24"/>
        <v>82299.400000000009</v>
      </c>
      <c r="I47" s="38">
        <f t="shared" si="24"/>
        <v>0</v>
      </c>
      <c r="J47" s="39">
        <f t="shared" si="24"/>
        <v>0</v>
      </c>
    </row>
    <row r="48" spans="2:10">
      <c r="B48" s="76"/>
      <c r="C48" s="71"/>
      <c r="D48" s="3">
        <v>2023</v>
      </c>
      <c r="E48" s="24">
        <f>SUM(F48:J48)</f>
        <v>92681.1</v>
      </c>
      <c r="F48" s="40">
        <f t="shared" ref="F48:J49" si="25">F55+F62+F66+F74+F84+F90</f>
        <v>0</v>
      </c>
      <c r="G48" s="40">
        <f t="shared" si="25"/>
        <v>0</v>
      </c>
      <c r="H48" s="40">
        <f t="shared" si="25"/>
        <v>92681.1</v>
      </c>
      <c r="I48" s="40">
        <f t="shared" si="25"/>
        <v>0</v>
      </c>
      <c r="J48" s="41">
        <f t="shared" si="25"/>
        <v>0</v>
      </c>
    </row>
    <row r="49" spans="2:10">
      <c r="B49" s="76"/>
      <c r="C49" s="71"/>
      <c r="D49" s="49">
        <v>2024</v>
      </c>
      <c r="E49" s="24">
        <f>SUM(F49:J49)</f>
        <v>81220.3</v>
      </c>
      <c r="F49" s="40">
        <f t="shared" si="25"/>
        <v>0</v>
      </c>
      <c r="G49" s="40">
        <f t="shared" si="25"/>
        <v>0</v>
      </c>
      <c r="H49" s="40">
        <f t="shared" si="25"/>
        <v>81220.3</v>
      </c>
      <c r="I49" s="40">
        <f t="shared" si="25"/>
        <v>0</v>
      </c>
      <c r="J49" s="41">
        <f t="shared" si="25"/>
        <v>0</v>
      </c>
    </row>
    <row r="50" spans="2:10">
      <c r="B50" s="76"/>
      <c r="C50" s="71"/>
      <c r="D50" s="49">
        <v>2025</v>
      </c>
      <c r="E50" s="57">
        <f t="shared" ref="E50" si="26">SUM(F50:J50)</f>
        <v>114678.39999999999</v>
      </c>
      <c r="F50" s="40">
        <f t="shared" ref="F50:J52" si="27">F57+F69+F76+F86+F92</f>
        <v>0</v>
      </c>
      <c r="G50" s="40">
        <f t="shared" si="27"/>
        <v>0</v>
      </c>
      <c r="H50" s="40">
        <f t="shared" si="27"/>
        <v>114678.39999999999</v>
      </c>
      <c r="I50" s="40">
        <f t="shared" si="27"/>
        <v>0</v>
      </c>
      <c r="J50" s="41">
        <f t="shared" si="27"/>
        <v>0</v>
      </c>
    </row>
    <row r="51" spans="2:10">
      <c r="B51" s="76"/>
      <c r="C51" s="71"/>
      <c r="D51" s="49">
        <v>2026</v>
      </c>
      <c r="E51" s="58">
        <f>SUM(F51:J51)</f>
        <v>91808.1</v>
      </c>
      <c r="F51" s="40">
        <f t="shared" si="27"/>
        <v>0</v>
      </c>
      <c r="G51" s="40">
        <f t="shared" si="27"/>
        <v>0</v>
      </c>
      <c r="H51" s="40">
        <f t="shared" si="27"/>
        <v>91808.1</v>
      </c>
      <c r="I51" s="40">
        <f t="shared" si="27"/>
        <v>0</v>
      </c>
      <c r="J51" s="41">
        <f t="shared" si="27"/>
        <v>0</v>
      </c>
    </row>
    <row r="52" spans="2:10">
      <c r="B52" s="76"/>
      <c r="C52" s="71"/>
      <c r="D52" s="4">
        <v>2027</v>
      </c>
      <c r="E52" s="50">
        <f>SUM(F52:J52)</f>
        <v>100875.6</v>
      </c>
      <c r="F52" s="40">
        <f t="shared" si="27"/>
        <v>0</v>
      </c>
      <c r="G52" s="40">
        <f t="shared" si="27"/>
        <v>0</v>
      </c>
      <c r="H52" s="40">
        <f t="shared" si="27"/>
        <v>100875.6</v>
      </c>
      <c r="I52" s="40">
        <f t="shared" si="27"/>
        <v>0</v>
      </c>
      <c r="J52" s="45">
        <f t="shared" si="27"/>
        <v>0</v>
      </c>
    </row>
    <row r="53" spans="2:10">
      <c r="B53" s="76"/>
      <c r="C53" s="71"/>
      <c r="D53" s="18" t="s">
        <v>13</v>
      </c>
      <c r="E53" s="42">
        <f>SUM(E47:E52)</f>
        <v>563562.89999999991</v>
      </c>
      <c r="F53" s="42">
        <f t="shared" ref="F53:I53" si="28">SUM(F47:F52)</f>
        <v>0</v>
      </c>
      <c r="G53" s="42">
        <f t="shared" si="28"/>
        <v>0</v>
      </c>
      <c r="H53" s="42">
        <f t="shared" si="28"/>
        <v>563562.89999999991</v>
      </c>
      <c r="I53" s="42">
        <f t="shared" si="28"/>
        <v>0</v>
      </c>
      <c r="J53" s="43">
        <f>SUM(J47:J52)</f>
        <v>0</v>
      </c>
    </row>
    <row r="54" spans="2:10">
      <c r="B54" s="73" t="s">
        <v>16</v>
      </c>
      <c r="C54" s="71" t="s">
        <v>20</v>
      </c>
      <c r="D54" s="2">
        <v>2022</v>
      </c>
      <c r="E54" s="21">
        <f>SUM(F54:J54)</f>
        <v>76122.7</v>
      </c>
      <c r="F54" s="38"/>
      <c r="G54" s="38"/>
      <c r="H54" s="38">
        <v>76122.7</v>
      </c>
      <c r="I54" s="38"/>
      <c r="J54" s="39"/>
    </row>
    <row r="55" spans="2:10">
      <c r="B55" s="74"/>
      <c r="C55" s="71"/>
      <c r="D55" s="3">
        <v>2023</v>
      </c>
      <c r="E55" s="24">
        <f>SUM(F55:J55)</f>
        <v>88251.199999999997</v>
      </c>
      <c r="F55" s="40"/>
      <c r="G55" s="40"/>
      <c r="H55" s="40">
        <v>88251.199999999997</v>
      </c>
      <c r="I55" s="40"/>
      <c r="J55" s="41"/>
    </row>
    <row r="56" spans="2:10">
      <c r="B56" s="74"/>
      <c r="C56" s="71"/>
      <c r="D56" s="49">
        <v>2024</v>
      </c>
      <c r="E56" s="24">
        <f>SUM(F56:J56)</f>
        <v>79423.5</v>
      </c>
      <c r="F56" s="51"/>
      <c r="G56" s="51"/>
      <c r="H56" s="51">
        <v>79423.5</v>
      </c>
      <c r="I56" s="51"/>
      <c r="J56" s="52"/>
    </row>
    <row r="57" spans="2:10">
      <c r="B57" s="74"/>
      <c r="C57" s="71"/>
      <c r="D57" s="49">
        <v>2025</v>
      </c>
      <c r="E57" s="57">
        <f t="shared" ref="E57:E58" si="29">SUM(F57:J57)</f>
        <v>89222</v>
      </c>
      <c r="F57" s="51"/>
      <c r="G57" s="51"/>
      <c r="H57" s="51">
        <v>89222</v>
      </c>
      <c r="I57" s="51"/>
      <c r="J57" s="52"/>
    </row>
    <row r="58" spans="2:10">
      <c r="B58" s="74"/>
      <c r="C58" s="71"/>
      <c r="D58" s="49">
        <v>2026</v>
      </c>
      <c r="E58" s="58">
        <f t="shared" si="29"/>
        <v>90968.5</v>
      </c>
      <c r="F58" s="51"/>
      <c r="G58" s="51"/>
      <c r="H58" s="51">
        <v>90968.5</v>
      </c>
      <c r="I58" s="51"/>
      <c r="J58" s="52"/>
    </row>
    <row r="59" spans="2:10">
      <c r="B59" s="74"/>
      <c r="C59" s="71"/>
      <c r="D59" s="4">
        <v>2027</v>
      </c>
      <c r="E59" s="50">
        <f>SUM(F59:J59)</f>
        <v>100036</v>
      </c>
      <c r="F59" s="44"/>
      <c r="G59" s="44"/>
      <c r="H59" s="44">
        <v>100036</v>
      </c>
      <c r="I59" s="44"/>
      <c r="J59" s="45"/>
    </row>
    <row r="60" spans="2:10">
      <c r="B60" s="75"/>
      <c r="C60" s="71"/>
      <c r="D60" s="18" t="s">
        <v>13</v>
      </c>
      <c r="E60" s="42">
        <f>SUM(E54:E59)</f>
        <v>524023.9</v>
      </c>
      <c r="F60" s="42">
        <f t="shared" ref="F60:I60" si="30">SUM(F54:F59)</f>
        <v>0</v>
      </c>
      <c r="G60" s="42">
        <f t="shared" si="30"/>
        <v>0</v>
      </c>
      <c r="H60" s="42">
        <f t="shared" si="30"/>
        <v>524023.9</v>
      </c>
      <c r="I60" s="42">
        <f t="shared" si="30"/>
        <v>0</v>
      </c>
      <c r="J60" s="43">
        <f>SUM(J54:J59)</f>
        <v>0</v>
      </c>
    </row>
    <row r="61" spans="2:10">
      <c r="B61" s="73" t="s">
        <v>21</v>
      </c>
      <c r="C61" s="71" t="s">
        <v>17</v>
      </c>
      <c r="D61" s="2">
        <v>2022</v>
      </c>
      <c r="E61" s="21">
        <f>SUM(F61:J61)</f>
        <v>396.5</v>
      </c>
      <c r="F61" s="33"/>
      <c r="G61" s="33"/>
      <c r="H61" s="33">
        <v>396.5</v>
      </c>
      <c r="I61" s="33"/>
      <c r="J61" s="34"/>
    </row>
    <row r="62" spans="2:10">
      <c r="B62" s="74"/>
      <c r="C62" s="71"/>
      <c r="D62" s="3">
        <v>2023</v>
      </c>
      <c r="E62" s="24">
        <f>SUM(F62:J62)</f>
        <v>0</v>
      </c>
      <c r="F62" s="35"/>
      <c r="G62" s="35"/>
      <c r="H62" s="35"/>
      <c r="I62" s="35"/>
      <c r="J62" s="36"/>
    </row>
    <row r="63" spans="2:10">
      <c r="B63" s="74"/>
      <c r="C63" s="71"/>
      <c r="D63" s="49">
        <v>2024</v>
      </c>
      <c r="E63" s="24">
        <f>SUM(F63:J63)</f>
        <v>0</v>
      </c>
      <c r="F63" s="53"/>
      <c r="G63" s="53"/>
      <c r="H63" s="53"/>
      <c r="I63" s="53"/>
      <c r="J63" s="54"/>
    </row>
    <row r="64" spans="2:10">
      <c r="B64" s="75"/>
      <c r="C64" s="71"/>
      <c r="D64" s="18" t="s">
        <v>13</v>
      </c>
      <c r="E64" s="42">
        <f t="shared" ref="E64:J64" si="31">SUM(E61:E63)</f>
        <v>396.5</v>
      </c>
      <c r="F64" s="42">
        <f t="shared" si="31"/>
        <v>0</v>
      </c>
      <c r="G64" s="42">
        <f t="shared" si="31"/>
        <v>0</v>
      </c>
      <c r="H64" s="42">
        <f t="shared" si="31"/>
        <v>396.5</v>
      </c>
      <c r="I64" s="42">
        <f t="shared" si="31"/>
        <v>0</v>
      </c>
      <c r="J64" s="43">
        <f t="shared" si="31"/>
        <v>0</v>
      </c>
    </row>
    <row r="65" spans="2:10">
      <c r="B65" s="73" t="s">
        <v>22</v>
      </c>
      <c r="C65" s="71" t="s">
        <v>17</v>
      </c>
      <c r="D65" s="2">
        <v>2022</v>
      </c>
      <c r="E65" s="21">
        <f>SUM(F65:J65)</f>
        <v>335.6</v>
      </c>
      <c r="F65" s="38"/>
      <c r="G65" s="38"/>
      <c r="H65" s="38">
        <v>335.6</v>
      </c>
      <c r="I65" s="38"/>
      <c r="J65" s="39"/>
    </row>
    <row r="66" spans="2:10">
      <c r="B66" s="74"/>
      <c r="C66" s="71"/>
      <c r="D66" s="3">
        <v>2023</v>
      </c>
      <c r="E66" s="24">
        <f>SUM(F66:J66)</f>
        <v>0</v>
      </c>
      <c r="F66" s="40"/>
      <c r="G66" s="40"/>
      <c r="H66" s="40"/>
      <c r="I66" s="40"/>
      <c r="J66" s="41"/>
    </row>
    <row r="67" spans="2:10">
      <c r="B67" s="74"/>
      <c r="C67" s="71"/>
      <c r="D67" s="49">
        <v>2024</v>
      </c>
      <c r="E67" s="24">
        <f>SUM(F67:J67)</f>
        <v>0</v>
      </c>
      <c r="F67" s="51"/>
      <c r="G67" s="51"/>
      <c r="H67" s="51"/>
      <c r="I67" s="51"/>
      <c r="J67" s="52"/>
    </row>
    <row r="68" spans="2:10">
      <c r="B68" s="75"/>
      <c r="C68" s="71"/>
      <c r="D68" s="18" t="s">
        <v>13</v>
      </c>
      <c r="E68" s="42">
        <f t="shared" ref="E68:J68" si="32">SUM(E65:E67)</f>
        <v>335.6</v>
      </c>
      <c r="F68" s="42">
        <f t="shared" si="32"/>
        <v>0</v>
      </c>
      <c r="G68" s="42">
        <f t="shared" si="32"/>
        <v>0</v>
      </c>
      <c r="H68" s="42">
        <f t="shared" si="32"/>
        <v>335.6</v>
      </c>
      <c r="I68" s="42">
        <f t="shared" si="32"/>
        <v>0</v>
      </c>
      <c r="J68" s="43">
        <f t="shared" si="32"/>
        <v>0</v>
      </c>
    </row>
    <row r="69" spans="2:10">
      <c r="B69" s="73" t="s">
        <v>53</v>
      </c>
      <c r="C69" s="71" t="s">
        <v>52</v>
      </c>
      <c r="D69" s="49">
        <v>2025</v>
      </c>
      <c r="E69" s="21">
        <f>SUM(F69:J69)</f>
        <v>15396.4</v>
      </c>
      <c r="F69" s="33"/>
      <c r="G69" s="33"/>
      <c r="H69" s="33">
        <v>15396.4</v>
      </c>
      <c r="I69" s="33"/>
      <c r="J69" s="34"/>
    </row>
    <row r="70" spans="2:10">
      <c r="B70" s="74"/>
      <c r="C70" s="71"/>
      <c r="D70" s="49">
        <v>2026</v>
      </c>
      <c r="E70" s="24">
        <f>SUM(F70:J70)</f>
        <v>0</v>
      </c>
      <c r="F70" s="35"/>
      <c r="G70" s="35"/>
      <c r="H70" s="35"/>
      <c r="I70" s="35"/>
      <c r="J70" s="36"/>
    </row>
    <row r="71" spans="2:10">
      <c r="B71" s="74"/>
      <c r="C71" s="71"/>
      <c r="D71" s="4">
        <v>2027</v>
      </c>
      <c r="E71" s="24">
        <f>SUM(F71:J71)</f>
        <v>0</v>
      </c>
      <c r="F71" s="53"/>
      <c r="G71" s="53"/>
      <c r="H71" s="53"/>
      <c r="I71" s="53"/>
      <c r="J71" s="54"/>
    </row>
    <row r="72" spans="2:10">
      <c r="B72" s="75"/>
      <c r="C72" s="71"/>
      <c r="D72" s="18" t="s">
        <v>13</v>
      </c>
      <c r="E72" s="42">
        <f>SUM(E69:E71)</f>
        <v>15396.4</v>
      </c>
      <c r="F72" s="42">
        <f>SUM(F69:F71)</f>
        <v>0</v>
      </c>
      <c r="G72" s="42">
        <f t="shared" ref="G72:I72" si="33">SUM(G69:G71)</f>
        <v>0</v>
      </c>
      <c r="H72" s="42">
        <f t="shared" si="33"/>
        <v>15396.4</v>
      </c>
      <c r="I72" s="42">
        <f t="shared" si="33"/>
        <v>0</v>
      </c>
      <c r="J72" s="43">
        <f>SUM(J69:J71)</f>
        <v>0</v>
      </c>
    </row>
    <row r="73" spans="2:10">
      <c r="B73" s="76" t="s">
        <v>34</v>
      </c>
      <c r="C73" s="71" t="s">
        <v>20</v>
      </c>
      <c r="D73" s="2">
        <v>2022</v>
      </c>
      <c r="E73" s="21">
        <f>SUM(F73:J73)</f>
        <v>5444.6</v>
      </c>
      <c r="F73" s="38"/>
      <c r="G73" s="38"/>
      <c r="H73" s="38">
        <v>5444.6</v>
      </c>
      <c r="I73" s="38"/>
      <c r="J73" s="39"/>
    </row>
    <row r="74" spans="2:10">
      <c r="B74" s="76"/>
      <c r="C74" s="71"/>
      <c r="D74" s="3">
        <v>2023</v>
      </c>
      <c r="E74" s="24">
        <f>SUM(F74:J74)</f>
        <v>0</v>
      </c>
      <c r="F74" s="40"/>
      <c r="G74" s="40"/>
      <c r="H74" s="40"/>
      <c r="I74" s="40"/>
      <c r="J74" s="41"/>
    </row>
    <row r="75" spans="2:10">
      <c r="B75" s="76"/>
      <c r="C75" s="71"/>
      <c r="D75" s="49">
        <v>2024</v>
      </c>
      <c r="E75" s="24">
        <f>SUM(F75:J75)</f>
        <v>650</v>
      </c>
      <c r="F75" s="51"/>
      <c r="G75" s="51"/>
      <c r="H75" s="51">
        <v>650</v>
      </c>
      <c r="I75" s="51"/>
      <c r="J75" s="52"/>
    </row>
    <row r="76" spans="2:10">
      <c r="B76" s="76"/>
      <c r="C76" s="71"/>
      <c r="D76" s="49">
        <v>2025</v>
      </c>
      <c r="E76" s="57">
        <f t="shared" ref="E76:E77" si="34">SUM(F76:J76)</f>
        <v>8884.2999999999993</v>
      </c>
      <c r="F76" s="51"/>
      <c r="G76" s="51"/>
      <c r="H76" s="51">
        <v>8884.2999999999993</v>
      </c>
      <c r="I76" s="51"/>
      <c r="J76" s="52"/>
    </row>
    <row r="77" spans="2:10">
      <c r="B77" s="76"/>
      <c r="C77" s="71"/>
      <c r="D77" s="49">
        <v>2026</v>
      </c>
      <c r="E77" s="58">
        <f t="shared" si="34"/>
        <v>0</v>
      </c>
      <c r="F77" s="51"/>
      <c r="G77" s="51"/>
      <c r="H77" s="51"/>
      <c r="I77" s="51"/>
      <c r="J77" s="52"/>
    </row>
    <row r="78" spans="2:10">
      <c r="B78" s="76"/>
      <c r="C78" s="71"/>
      <c r="D78" s="4">
        <v>2027</v>
      </c>
      <c r="E78" s="50">
        <f>SUM(F78:J78)</f>
        <v>0</v>
      </c>
      <c r="F78" s="44"/>
      <c r="G78" s="44"/>
      <c r="H78" s="44"/>
      <c r="I78" s="44"/>
      <c r="J78" s="45"/>
    </row>
    <row r="79" spans="2:10">
      <c r="B79" s="76"/>
      <c r="C79" s="71"/>
      <c r="D79" s="18" t="s">
        <v>13</v>
      </c>
      <c r="E79" s="42">
        <f t="shared" ref="E79:J79" si="35">SUM(E73:E78)</f>
        <v>14978.9</v>
      </c>
      <c r="F79" s="42">
        <f t="shared" si="35"/>
        <v>0</v>
      </c>
      <c r="G79" s="42">
        <f t="shared" si="35"/>
        <v>0</v>
      </c>
      <c r="H79" s="42">
        <f t="shared" si="35"/>
        <v>14978.9</v>
      </c>
      <c r="I79" s="42">
        <f t="shared" si="35"/>
        <v>0</v>
      </c>
      <c r="J79" s="43">
        <f t="shared" si="35"/>
        <v>0</v>
      </c>
    </row>
    <row r="80" spans="2:10" ht="22.15" customHeight="1">
      <c r="B80" s="73" t="s">
        <v>54</v>
      </c>
      <c r="C80" s="71" t="s">
        <v>20</v>
      </c>
      <c r="D80" s="49">
        <v>2025</v>
      </c>
      <c r="E80" s="64"/>
      <c r="F80" s="38"/>
      <c r="G80" s="38"/>
      <c r="H80" s="38">
        <v>6418.2</v>
      </c>
      <c r="I80" s="33"/>
      <c r="J80" s="34"/>
    </row>
    <row r="81" spans="2:10" ht="20.45" customHeight="1">
      <c r="B81" s="74"/>
      <c r="C81" s="71"/>
      <c r="D81" s="49">
        <v>2026</v>
      </c>
      <c r="E81" s="65"/>
      <c r="F81" s="40"/>
      <c r="G81" s="40"/>
      <c r="H81" s="40"/>
      <c r="I81" s="35"/>
      <c r="J81" s="36"/>
    </row>
    <row r="82" spans="2:10" ht="20.45" customHeight="1">
      <c r="B82" s="74"/>
      <c r="C82" s="71"/>
      <c r="D82" s="4">
        <v>2027</v>
      </c>
      <c r="E82" s="65"/>
      <c r="F82" s="51"/>
      <c r="G82" s="51"/>
      <c r="H82" s="51"/>
      <c r="I82" s="53"/>
      <c r="J82" s="54"/>
    </row>
    <row r="83" spans="2:10" ht="19.899999999999999" customHeight="1">
      <c r="B83" s="75"/>
      <c r="C83" s="71"/>
      <c r="D83" s="18" t="s">
        <v>13</v>
      </c>
      <c r="E83" s="42">
        <f>SUM(E80:E82)</f>
        <v>0</v>
      </c>
      <c r="F83" s="42">
        <f>SUM(F80:F82)</f>
        <v>0</v>
      </c>
      <c r="G83" s="42">
        <f t="shared" ref="G83:I83" si="36">SUM(G80:G82)</f>
        <v>0</v>
      </c>
      <c r="H83" s="42">
        <f t="shared" si="36"/>
        <v>6418.2</v>
      </c>
      <c r="I83" s="42">
        <f t="shared" si="36"/>
        <v>0</v>
      </c>
      <c r="J83" s="43">
        <f>SUM(J80:J82)</f>
        <v>0</v>
      </c>
    </row>
    <row r="84" spans="2:10">
      <c r="B84" s="76" t="s">
        <v>42</v>
      </c>
      <c r="C84" s="71" t="s">
        <v>47</v>
      </c>
      <c r="D84" s="3">
        <v>2023</v>
      </c>
      <c r="E84" s="24">
        <f>SUM(F84:J84)</f>
        <v>1703.1</v>
      </c>
      <c r="F84" s="40"/>
      <c r="G84" s="40"/>
      <c r="H84" s="40">
        <v>1703.1</v>
      </c>
      <c r="I84" s="40"/>
      <c r="J84" s="41"/>
    </row>
    <row r="85" spans="2:10">
      <c r="B85" s="76"/>
      <c r="C85" s="71"/>
      <c r="D85" s="49">
        <v>2024</v>
      </c>
      <c r="E85" s="24">
        <f>SUM(F85:J85)</f>
        <v>1146.8</v>
      </c>
      <c r="F85" s="51"/>
      <c r="G85" s="51"/>
      <c r="H85" s="51">
        <v>1146.8</v>
      </c>
      <c r="I85" s="51"/>
      <c r="J85" s="52"/>
    </row>
    <row r="86" spans="2:10">
      <c r="B86" s="76"/>
      <c r="C86" s="71"/>
      <c r="D86" s="49">
        <v>2025</v>
      </c>
      <c r="E86" s="57">
        <f t="shared" ref="E86" si="37">SUM(F86:J86)</f>
        <v>1175.7</v>
      </c>
      <c r="F86" s="51"/>
      <c r="G86" s="51"/>
      <c r="H86" s="51">
        <v>1175.7</v>
      </c>
      <c r="I86" s="51"/>
      <c r="J86" s="52"/>
    </row>
    <row r="87" spans="2:10">
      <c r="B87" s="76"/>
      <c r="C87" s="71"/>
      <c r="D87" s="49">
        <v>2026</v>
      </c>
      <c r="E87" s="58">
        <f>SUM(F87:J87)</f>
        <v>839.6</v>
      </c>
      <c r="F87" s="51"/>
      <c r="G87" s="51"/>
      <c r="H87" s="51">
        <v>839.6</v>
      </c>
      <c r="I87" s="51"/>
      <c r="J87" s="52"/>
    </row>
    <row r="88" spans="2:10">
      <c r="B88" s="76"/>
      <c r="C88" s="71"/>
      <c r="D88" s="4">
        <v>2027</v>
      </c>
      <c r="E88" s="50">
        <f>SUM(F88:J88)</f>
        <v>839.6</v>
      </c>
      <c r="F88" s="44"/>
      <c r="G88" s="44"/>
      <c r="H88" s="44">
        <v>839.6</v>
      </c>
      <c r="I88" s="44"/>
      <c r="J88" s="45"/>
    </row>
    <row r="89" spans="2:10" ht="19.899999999999999" customHeight="1">
      <c r="B89" s="76"/>
      <c r="C89" s="71"/>
      <c r="D89" s="18" t="s">
        <v>13</v>
      </c>
      <c r="E89" s="42">
        <f>SUM(E84:E88)</f>
        <v>5704.8</v>
      </c>
      <c r="F89" s="42">
        <f t="shared" ref="F89:I89" si="38">SUM(F84:F88)</f>
        <v>0</v>
      </c>
      <c r="G89" s="42">
        <f t="shared" si="38"/>
        <v>0</v>
      </c>
      <c r="H89" s="42">
        <f t="shared" si="38"/>
        <v>5704.8</v>
      </c>
      <c r="I89" s="42">
        <f t="shared" si="38"/>
        <v>0</v>
      </c>
      <c r="J89" s="43">
        <f>SUM(J84:J88)</f>
        <v>0</v>
      </c>
    </row>
    <row r="90" spans="2:10" ht="20.45" customHeight="1">
      <c r="B90" s="76" t="s">
        <v>45</v>
      </c>
      <c r="C90" s="71" t="s">
        <v>20</v>
      </c>
      <c r="D90" s="3">
        <v>2023</v>
      </c>
      <c r="E90" s="24">
        <f>SUM(F90:J90)</f>
        <v>2726.8</v>
      </c>
      <c r="F90" s="40"/>
      <c r="G90" s="40"/>
      <c r="H90" s="40">
        <v>2726.8</v>
      </c>
      <c r="I90" s="40"/>
      <c r="J90" s="41"/>
    </row>
    <row r="91" spans="2:10" ht="18.600000000000001" customHeight="1">
      <c r="B91" s="76"/>
      <c r="C91" s="71"/>
      <c r="D91" s="49">
        <v>2024</v>
      </c>
      <c r="E91" s="24">
        <f>SUM(F91:J91)</f>
        <v>0</v>
      </c>
      <c r="F91" s="51"/>
      <c r="G91" s="51"/>
      <c r="H91" s="51"/>
      <c r="I91" s="51"/>
      <c r="J91" s="52"/>
    </row>
    <row r="92" spans="2:10" ht="18.600000000000001" customHeight="1">
      <c r="B92" s="76"/>
      <c r="C92" s="71"/>
      <c r="D92" s="49">
        <v>2025</v>
      </c>
      <c r="E92" s="57">
        <f t="shared" ref="E92" si="39">SUM(F92:J92)</f>
        <v>0</v>
      </c>
      <c r="F92" s="51"/>
      <c r="G92" s="51"/>
      <c r="H92" s="51"/>
      <c r="I92" s="51"/>
      <c r="J92" s="52"/>
    </row>
    <row r="93" spans="2:10" ht="18.600000000000001" customHeight="1">
      <c r="B93" s="76"/>
      <c r="C93" s="71"/>
      <c r="D93" s="49">
        <v>2026</v>
      </c>
      <c r="E93" s="58">
        <f>SUM(F93:J93)</f>
        <v>0</v>
      </c>
      <c r="F93" s="51"/>
      <c r="G93" s="51"/>
      <c r="H93" s="51"/>
      <c r="I93" s="51"/>
      <c r="J93" s="52"/>
    </row>
    <row r="94" spans="2:10" ht="18.600000000000001" customHeight="1">
      <c r="B94" s="76"/>
      <c r="C94" s="71"/>
      <c r="D94" s="4">
        <v>2027</v>
      </c>
      <c r="E94" s="50">
        <f>SUM(F94:J94)</f>
        <v>0</v>
      </c>
      <c r="F94" s="44"/>
      <c r="G94" s="44"/>
      <c r="H94" s="44"/>
      <c r="I94" s="44"/>
      <c r="J94" s="45"/>
    </row>
    <row r="95" spans="2:10" ht="21" customHeight="1">
      <c r="B95" s="76"/>
      <c r="C95" s="71"/>
      <c r="D95" s="18" t="s">
        <v>13</v>
      </c>
      <c r="E95" s="42">
        <f>SUM(E90:E94)</f>
        <v>2726.8</v>
      </c>
      <c r="F95" s="42">
        <f t="shared" ref="F95:I95" si="40">SUM(F90:F94)</f>
        <v>0</v>
      </c>
      <c r="G95" s="42">
        <f t="shared" si="40"/>
        <v>0</v>
      </c>
      <c r="H95" s="42">
        <f t="shared" si="40"/>
        <v>2726.8</v>
      </c>
      <c r="I95" s="42">
        <f t="shared" si="40"/>
        <v>0</v>
      </c>
      <c r="J95" s="43">
        <f>SUM(J90:J94)</f>
        <v>0</v>
      </c>
    </row>
    <row r="96" spans="2:10" ht="18" customHeight="1">
      <c r="B96" s="77" t="s">
        <v>23</v>
      </c>
      <c r="C96" s="78"/>
      <c r="D96" s="78"/>
      <c r="E96" s="78"/>
      <c r="F96" s="78"/>
      <c r="G96" s="78"/>
      <c r="H96" s="78"/>
      <c r="I96" s="78"/>
      <c r="J96" s="79"/>
    </row>
    <row r="97" spans="2:10" ht="21.6" customHeight="1">
      <c r="B97" s="76" t="s">
        <v>13</v>
      </c>
      <c r="C97" s="71" t="s">
        <v>44</v>
      </c>
      <c r="D97" s="2">
        <v>2022</v>
      </c>
      <c r="E97" s="21">
        <f>SUM(F97:J97)</f>
        <v>1133.5</v>
      </c>
      <c r="F97" s="38">
        <f>F104+F108+F112</f>
        <v>0</v>
      </c>
      <c r="G97" s="38">
        <f t="shared" ref="G97:J97" si="41">G104+G108+G112</f>
        <v>0</v>
      </c>
      <c r="H97" s="38">
        <f t="shared" si="41"/>
        <v>1133.5</v>
      </c>
      <c r="I97" s="38">
        <f t="shared" si="41"/>
        <v>0</v>
      </c>
      <c r="J97" s="39">
        <f t="shared" si="41"/>
        <v>0</v>
      </c>
    </row>
    <row r="98" spans="2:10" ht="20.45" customHeight="1">
      <c r="B98" s="76"/>
      <c r="C98" s="71"/>
      <c r="D98" s="3">
        <v>2023</v>
      </c>
      <c r="E98" s="24">
        <f>SUM(F98:J98)</f>
        <v>1232.5999999999999</v>
      </c>
      <c r="F98" s="40">
        <f>F105+F109+F113+F119+F125</f>
        <v>0</v>
      </c>
      <c r="G98" s="40">
        <f t="shared" ref="G98:J98" si="42">G105+G109+G113+G119+G125</f>
        <v>0</v>
      </c>
      <c r="H98" s="40">
        <f t="shared" si="42"/>
        <v>1232.5999999999999</v>
      </c>
      <c r="I98" s="40">
        <f t="shared" si="42"/>
        <v>0</v>
      </c>
      <c r="J98" s="41">
        <f t="shared" si="42"/>
        <v>0</v>
      </c>
    </row>
    <row r="99" spans="2:10" ht="22.15" customHeight="1">
      <c r="B99" s="76"/>
      <c r="C99" s="71"/>
      <c r="D99" s="49">
        <v>2024</v>
      </c>
      <c r="E99" s="24">
        <f>SUM(F99:J99)</f>
        <v>1887</v>
      </c>
      <c r="F99" s="40">
        <f>F106+F110+F114+F120+F126</f>
        <v>0</v>
      </c>
      <c r="G99" s="40">
        <f t="shared" ref="G99:J99" si="43">G106+G110+G114+G120+G126</f>
        <v>0</v>
      </c>
      <c r="H99" s="40">
        <f>H106+H110+H114+H120+H126</f>
        <v>1887</v>
      </c>
      <c r="I99" s="40">
        <f t="shared" si="43"/>
        <v>0</v>
      </c>
      <c r="J99" s="41">
        <f t="shared" si="43"/>
        <v>0</v>
      </c>
    </row>
    <row r="100" spans="2:10" ht="22.9" customHeight="1">
      <c r="B100" s="76"/>
      <c r="C100" s="71"/>
      <c r="D100" s="49">
        <v>2025</v>
      </c>
      <c r="E100" s="57">
        <f t="shared" ref="E100" si="44">SUM(F100:J100)</f>
        <v>17762.2</v>
      </c>
      <c r="F100" s="51">
        <f>F115+F121+F127+F131</f>
        <v>0</v>
      </c>
      <c r="G100" s="51">
        <f t="shared" ref="G100:J100" si="45">G115+G121+G127+G131</f>
        <v>0</v>
      </c>
      <c r="H100" s="51">
        <f t="shared" si="45"/>
        <v>17762.2</v>
      </c>
      <c r="I100" s="51">
        <f t="shared" si="45"/>
        <v>0</v>
      </c>
      <c r="J100" s="52">
        <f t="shared" si="45"/>
        <v>0</v>
      </c>
    </row>
    <row r="101" spans="2:10" ht="22.9" customHeight="1">
      <c r="B101" s="76"/>
      <c r="C101" s="71"/>
      <c r="D101" s="49">
        <v>2026</v>
      </c>
      <c r="E101" s="58">
        <f>SUM(F101:J101)</f>
        <v>1076.4000000000001</v>
      </c>
      <c r="F101" s="51">
        <f t="shared" ref="F101:J101" si="46">F116+F122+F128+F132</f>
        <v>0</v>
      </c>
      <c r="G101" s="51">
        <f t="shared" si="46"/>
        <v>0</v>
      </c>
      <c r="H101" s="51">
        <f t="shared" si="46"/>
        <v>1076.4000000000001</v>
      </c>
      <c r="I101" s="51">
        <f t="shared" si="46"/>
        <v>0</v>
      </c>
      <c r="J101" s="52">
        <f t="shared" si="46"/>
        <v>0</v>
      </c>
    </row>
    <row r="102" spans="2:10" ht="22.9" customHeight="1">
      <c r="B102" s="76"/>
      <c r="C102" s="71"/>
      <c r="D102" s="4">
        <v>2027</v>
      </c>
      <c r="E102" s="50">
        <f>SUM(F102:J102)</f>
        <v>1076.4000000000001</v>
      </c>
      <c r="F102" s="51">
        <f>F117+F123+F129+F133</f>
        <v>0</v>
      </c>
      <c r="G102" s="51">
        <f t="shared" ref="G102:I102" si="47">G117+G123+G129+G133</f>
        <v>0</v>
      </c>
      <c r="H102" s="51">
        <f t="shared" si="47"/>
        <v>1076.4000000000001</v>
      </c>
      <c r="I102" s="51">
        <f t="shared" si="47"/>
        <v>0</v>
      </c>
      <c r="J102" s="45">
        <f>J117+J123+J129+J133</f>
        <v>0</v>
      </c>
    </row>
    <row r="103" spans="2:10" ht="23.45" customHeight="1">
      <c r="B103" s="76"/>
      <c r="C103" s="71"/>
      <c r="D103" s="18" t="s">
        <v>13</v>
      </c>
      <c r="E103" s="42">
        <f>SUM(E97:E102)</f>
        <v>24168.100000000006</v>
      </c>
      <c r="F103" s="42">
        <f t="shared" ref="F103:I103" si="48">SUM(F97:F102)</f>
        <v>0</v>
      </c>
      <c r="G103" s="42">
        <f t="shared" si="48"/>
        <v>0</v>
      </c>
      <c r="H103" s="42">
        <f t="shared" si="48"/>
        <v>24168.100000000006</v>
      </c>
      <c r="I103" s="42">
        <f t="shared" si="48"/>
        <v>0</v>
      </c>
      <c r="J103" s="43">
        <f>SUM(J97:J102)</f>
        <v>0</v>
      </c>
    </row>
    <row r="104" spans="2:10">
      <c r="B104" s="73" t="s">
        <v>24</v>
      </c>
      <c r="C104" s="71" t="s">
        <v>17</v>
      </c>
      <c r="D104" s="2">
        <v>2022</v>
      </c>
      <c r="E104" s="21">
        <f>SUM(F104:J104)</f>
        <v>173.2</v>
      </c>
      <c r="F104" s="38"/>
      <c r="G104" s="38"/>
      <c r="H104" s="38">
        <v>173.2</v>
      </c>
      <c r="I104" s="38"/>
      <c r="J104" s="39"/>
    </row>
    <row r="105" spans="2:10">
      <c r="B105" s="74"/>
      <c r="C105" s="71"/>
      <c r="D105" s="3">
        <v>2023</v>
      </c>
      <c r="E105" s="24">
        <f>SUM(F105:J105)</f>
        <v>0</v>
      </c>
      <c r="F105" s="40"/>
      <c r="G105" s="40"/>
      <c r="H105" s="40"/>
      <c r="I105" s="40"/>
      <c r="J105" s="41"/>
    </row>
    <row r="106" spans="2:10">
      <c r="B106" s="74"/>
      <c r="C106" s="71"/>
      <c r="D106" s="49">
        <v>2024</v>
      </c>
      <c r="E106" s="24">
        <f>SUM(F106:J106)</f>
        <v>0</v>
      </c>
      <c r="F106" s="51"/>
      <c r="G106" s="51"/>
      <c r="H106" s="51"/>
      <c r="I106" s="51"/>
      <c r="J106" s="52"/>
    </row>
    <row r="107" spans="2:10">
      <c r="B107" s="75"/>
      <c r="C107" s="71"/>
      <c r="D107" s="18" t="s">
        <v>13</v>
      </c>
      <c r="E107" s="42">
        <f t="shared" ref="E107:J107" si="49">SUM(E104:E106)</f>
        <v>173.2</v>
      </c>
      <c r="F107" s="42">
        <f t="shared" si="49"/>
        <v>0</v>
      </c>
      <c r="G107" s="42">
        <f t="shared" si="49"/>
        <v>0</v>
      </c>
      <c r="H107" s="42">
        <f t="shared" si="49"/>
        <v>173.2</v>
      </c>
      <c r="I107" s="42">
        <f t="shared" si="49"/>
        <v>0</v>
      </c>
      <c r="J107" s="43">
        <f t="shared" si="49"/>
        <v>0</v>
      </c>
    </row>
    <row r="108" spans="2:10" ht="25.15" customHeight="1">
      <c r="B108" s="73" t="s">
        <v>25</v>
      </c>
      <c r="C108" s="71" t="s">
        <v>12</v>
      </c>
      <c r="D108" s="2">
        <v>2022</v>
      </c>
      <c r="E108" s="21">
        <f>SUM(F108:J108)</f>
        <v>843.9</v>
      </c>
      <c r="F108" s="38"/>
      <c r="G108" s="38"/>
      <c r="H108" s="38">
        <v>843.9</v>
      </c>
      <c r="I108" s="38"/>
      <c r="J108" s="39"/>
    </row>
    <row r="109" spans="2:10" ht="25.15" customHeight="1">
      <c r="B109" s="74"/>
      <c r="C109" s="71"/>
      <c r="D109" s="3">
        <v>2023</v>
      </c>
      <c r="E109" s="24">
        <f>SUM(F109:J109)</f>
        <v>0</v>
      </c>
      <c r="F109" s="40"/>
      <c r="G109" s="40"/>
      <c r="H109" s="40"/>
      <c r="I109" s="40"/>
      <c r="J109" s="41"/>
    </row>
    <row r="110" spans="2:10" ht="25.15" customHeight="1">
      <c r="B110" s="74"/>
      <c r="C110" s="71"/>
      <c r="D110" s="49">
        <v>2024</v>
      </c>
      <c r="E110" s="24">
        <f>SUM(F110:J110)</f>
        <v>0</v>
      </c>
      <c r="F110" s="51"/>
      <c r="G110" s="51"/>
      <c r="H110" s="51"/>
      <c r="I110" s="51"/>
      <c r="J110" s="52"/>
    </row>
    <row r="111" spans="2:10" ht="25.15" customHeight="1">
      <c r="B111" s="75"/>
      <c r="C111" s="71"/>
      <c r="D111" s="18" t="s">
        <v>13</v>
      </c>
      <c r="E111" s="42">
        <f t="shared" ref="E111:J111" si="50">SUM(E108:E110)</f>
        <v>843.9</v>
      </c>
      <c r="F111" s="42">
        <f t="shared" si="50"/>
        <v>0</v>
      </c>
      <c r="G111" s="42">
        <f t="shared" si="50"/>
        <v>0</v>
      </c>
      <c r="H111" s="42">
        <f t="shared" si="50"/>
        <v>843.9</v>
      </c>
      <c r="I111" s="42">
        <f t="shared" si="50"/>
        <v>0</v>
      </c>
      <c r="J111" s="43">
        <f t="shared" si="50"/>
        <v>0</v>
      </c>
    </row>
    <row r="112" spans="2:10">
      <c r="B112" s="73" t="s">
        <v>26</v>
      </c>
      <c r="C112" s="71" t="s">
        <v>43</v>
      </c>
      <c r="D112" s="2">
        <v>2022</v>
      </c>
      <c r="E112" s="24">
        <f t="shared" ref="E112:E117" si="51">SUM(F112:J112)</f>
        <v>116.4</v>
      </c>
      <c r="F112" s="38"/>
      <c r="G112" s="38"/>
      <c r="H112" s="38">
        <v>116.4</v>
      </c>
      <c r="I112" s="38"/>
      <c r="J112" s="39"/>
    </row>
    <row r="113" spans="2:10">
      <c r="B113" s="74"/>
      <c r="C113" s="71"/>
      <c r="D113" s="3">
        <v>2023</v>
      </c>
      <c r="E113" s="24">
        <f t="shared" si="51"/>
        <v>127.7</v>
      </c>
      <c r="F113" s="40"/>
      <c r="G113" s="40"/>
      <c r="H113" s="40">
        <v>127.7</v>
      </c>
      <c r="I113" s="40"/>
      <c r="J113" s="41"/>
    </row>
    <row r="114" spans="2:10">
      <c r="B114" s="74"/>
      <c r="C114" s="71"/>
      <c r="D114" s="49">
        <v>2024</v>
      </c>
      <c r="E114" s="24">
        <f t="shared" si="51"/>
        <v>483.9</v>
      </c>
      <c r="F114" s="51"/>
      <c r="G114" s="51"/>
      <c r="H114" s="51">
        <v>483.9</v>
      </c>
      <c r="I114" s="51"/>
      <c r="J114" s="52"/>
    </row>
    <row r="115" spans="2:10">
      <c r="B115" s="74"/>
      <c r="C115" s="71"/>
      <c r="D115" s="49">
        <v>2025</v>
      </c>
      <c r="E115" s="57">
        <f t="shared" si="51"/>
        <v>0</v>
      </c>
      <c r="F115" s="51"/>
      <c r="G115" s="51"/>
      <c r="H115" s="51"/>
      <c r="I115" s="51"/>
      <c r="J115" s="52"/>
    </row>
    <row r="116" spans="2:10">
      <c r="B116" s="74"/>
      <c r="C116" s="71"/>
      <c r="D116" s="49">
        <v>2026</v>
      </c>
      <c r="E116" s="58">
        <f t="shared" si="51"/>
        <v>0</v>
      </c>
      <c r="F116" s="51"/>
      <c r="G116" s="51"/>
      <c r="H116" s="51"/>
      <c r="I116" s="51"/>
      <c r="J116" s="52"/>
    </row>
    <row r="117" spans="2:10">
      <c r="B117" s="74"/>
      <c r="C117" s="71"/>
      <c r="D117" s="4">
        <v>2027</v>
      </c>
      <c r="E117" s="50">
        <f t="shared" si="51"/>
        <v>0</v>
      </c>
      <c r="F117" s="44"/>
      <c r="G117" s="44"/>
      <c r="H117" s="44"/>
      <c r="I117" s="44"/>
      <c r="J117" s="45"/>
    </row>
    <row r="118" spans="2:10">
      <c r="B118" s="75"/>
      <c r="C118" s="71"/>
      <c r="D118" s="18" t="s">
        <v>13</v>
      </c>
      <c r="E118" s="42">
        <f>SUM(E112:E117)</f>
        <v>728</v>
      </c>
      <c r="F118" s="42">
        <f t="shared" ref="F118:I118" si="52">SUM(F112:F117)</f>
        <v>0</v>
      </c>
      <c r="G118" s="42">
        <f t="shared" si="52"/>
        <v>0</v>
      </c>
      <c r="H118" s="42">
        <f t="shared" si="52"/>
        <v>728</v>
      </c>
      <c r="I118" s="42">
        <f t="shared" si="52"/>
        <v>0</v>
      </c>
      <c r="J118" s="43">
        <f>SUM(J112:J117)</f>
        <v>0</v>
      </c>
    </row>
    <row r="119" spans="2:10" ht="21.6" customHeight="1">
      <c r="B119" s="74" t="s">
        <v>39</v>
      </c>
      <c r="C119" s="71" t="s">
        <v>17</v>
      </c>
      <c r="D119" s="3">
        <v>2023</v>
      </c>
      <c r="E119" s="24">
        <f>SUM(F119:J119)</f>
        <v>261</v>
      </c>
      <c r="F119" s="40"/>
      <c r="G119" s="40"/>
      <c r="H119" s="40">
        <v>261</v>
      </c>
      <c r="I119" s="40"/>
      <c r="J119" s="41"/>
    </row>
    <row r="120" spans="2:10" ht="21.6" customHeight="1">
      <c r="B120" s="74"/>
      <c r="C120" s="71"/>
      <c r="D120" s="49">
        <v>2024</v>
      </c>
      <c r="E120" s="24">
        <f>SUM(F120:J120)</f>
        <v>559.20000000000005</v>
      </c>
      <c r="F120" s="51"/>
      <c r="G120" s="51"/>
      <c r="H120" s="51">
        <v>559.20000000000005</v>
      </c>
      <c r="I120" s="51"/>
      <c r="J120" s="52"/>
    </row>
    <row r="121" spans="2:10" ht="22.15" customHeight="1">
      <c r="B121" s="74"/>
      <c r="C121" s="71"/>
      <c r="D121" s="49">
        <v>2025</v>
      </c>
      <c r="E121" s="57">
        <f t="shared" ref="E121" si="53">SUM(F121:J121)</f>
        <v>809.2</v>
      </c>
      <c r="F121" s="51"/>
      <c r="G121" s="51"/>
      <c r="H121" s="51">
        <v>809.2</v>
      </c>
      <c r="I121" s="51"/>
      <c r="J121" s="52"/>
    </row>
    <row r="122" spans="2:10" ht="20.45" customHeight="1">
      <c r="B122" s="74"/>
      <c r="C122" s="71"/>
      <c r="D122" s="49">
        <v>2026</v>
      </c>
      <c r="E122" s="58">
        <f>SUM(F122:J122)</f>
        <v>209.2</v>
      </c>
      <c r="F122" s="51"/>
      <c r="G122" s="51"/>
      <c r="H122" s="51">
        <v>209.2</v>
      </c>
      <c r="I122" s="51"/>
      <c r="J122" s="52"/>
    </row>
    <row r="123" spans="2:10" ht="21" customHeight="1">
      <c r="B123" s="74"/>
      <c r="C123" s="71"/>
      <c r="D123" s="4">
        <v>2027</v>
      </c>
      <c r="E123" s="50">
        <f>SUM(F123:J123)</f>
        <v>209.2</v>
      </c>
      <c r="F123" s="44"/>
      <c r="G123" s="44"/>
      <c r="H123" s="44">
        <v>209.2</v>
      </c>
      <c r="I123" s="44"/>
      <c r="J123" s="45"/>
    </row>
    <row r="124" spans="2:10" ht="20.45" customHeight="1">
      <c r="B124" s="75"/>
      <c r="C124" s="71"/>
      <c r="D124" s="18" t="s">
        <v>13</v>
      </c>
      <c r="E124" s="42">
        <f>SUM(E119:E123)</f>
        <v>2047.8000000000002</v>
      </c>
      <c r="F124" s="42">
        <f t="shared" ref="F124:I124" si="54">SUM(F119:F123)</f>
        <v>0</v>
      </c>
      <c r="G124" s="42">
        <f t="shared" si="54"/>
        <v>0</v>
      </c>
      <c r="H124" s="42">
        <f t="shared" si="54"/>
        <v>2047.8000000000002</v>
      </c>
      <c r="I124" s="42">
        <f t="shared" si="54"/>
        <v>0</v>
      </c>
      <c r="J124" s="43">
        <f>SUM(J119:J123)</f>
        <v>0</v>
      </c>
    </row>
    <row r="125" spans="2:10">
      <c r="B125" s="74" t="s">
        <v>40</v>
      </c>
      <c r="C125" s="71" t="s">
        <v>41</v>
      </c>
      <c r="D125" s="3">
        <v>2023</v>
      </c>
      <c r="E125" s="24">
        <f>SUM(F125:J125)</f>
        <v>843.9</v>
      </c>
      <c r="F125" s="40"/>
      <c r="G125" s="40"/>
      <c r="H125" s="40">
        <v>843.9</v>
      </c>
      <c r="I125" s="40"/>
      <c r="J125" s="41"/>
    </row>
    <row r="126" spans="2:10">
      <c r="B126" s="74"/>
      <c r="C126" s="71"/>
      <c r="D126" s="49">
        <v>2024</v>
      </c>
      <c r="E126" s="24">
        <f>SUM(F126:J126)</f>
        <v>843.9</v>
      </c>
      <c r="F126" s="51"/>
      <c r="G126" s="51"/>
      <c r="H126" s="51">
        <v>843.9</v>
      </c>
      <c r="I126" s="51"/>
      <c r="J126" s="52"/>
    </row>
    <row r="127" spans="2:10">
      <c r="B127" s="74"/>
      <c r="C127" s="71"/>
      <c r="D127" s="49">
        <v>2025</v>
      </c>
      <c r="E127" s="57">
        <f t="shared" ref="E127" si="55">SUM(F127:J127)</f>
        <v>867.2</v>
      </c>
      <c r="F127" s="51"/>
      <c r="G127" s="51"/>
      <c r="H127" s="51">
        <v>867.2</v>
      </c>
      <c r="I127" s="51"/>
      <c r="J127" s="52"/>
    </row>
    <row r="128" spans="2:10">
      <c r="B128" s="74"/>
      <c r="C128" s="71"/>
      <c r="D128" s="49">
        <v>2026</v>
      </c>
      <c r="E128" s="58">
        <f>SUM(F128:J128)</f>
        <v>867.2</v>
      </c>
      <c r="F128" s="51"/>
      <c r="G128" s="51"/>
      <c r="H128" s="51">
        <v>867.2</v>
      </c>
      <c r="I128" s="51"/>
      <c r="J128" s="52"/>
    </row>
    <row r="129" spans="2:10">
      <c r="B129" s="74"/>
      <c r="C129" s="71"/>
      <c r="D129" s="4">
        <v>2027</v>
      </c>
      <c r="E129" s="50">
        <f>SUM(F129:J129)</f>
        <v>867.2</v>
      </c>
      <c r="F129" s="44"/>
      <c r="G129" s="44"/>
      <c r="H129" s="44">
        <v>867.2</v>
      </c>
      <c r="I129" s="44"/>
      <c r="J129" s="45"/>
    </row>
    <row r="130" spans="2:10">
      <c r="B130" s="75"/>
      <c r="C130" s="71"/>
      <c r="D130" s="18" t="s">
        <v>13</v>
      </c>
      <c r="E130" s="42">
        <f>SUM(E125:E129)</f>
        <v>4289.3999999999996</v>
      </c>
      <c r="F130" s="42">
        <f t="shared" ref="F130:I130" si="56">SUM(F125:F129)</f>
        <v>0</v>
      </c>
      <c r="G130" s="42">
        <f t="shared" si="56"/>
        <v>0</v>
      </c>
      <c r="H130" s="42">
        <f t="shared" si="56"/>
        <v>4289.3999999999996</v>
      </c>
      <c r="I130" s="42">
        <f t="shared" si="56"/>
        <v>0</v>
      </c>
      <c r="J130" s="43">
        <f>SUM(J125:J129)</f>
        <v>0</v>
      </c>
    </row>
    <row r="131" spans="2:10">
      <c r="B131" s="73" t="s">
        <v>50</v>
      </c>
      <c r="C131" s="71" t="s">
        <v>51</v>
      </c>
      <c r="D131" s="2">
        <v>2025</v>
      </c>
      <c r="E131" s="22">
        <f>SUM(F131:J131)</f>
        <v>16085.8</v>
      </c>
      <c r="F131" s="38"/>
      <c r="G131" s="38"/>
      <c r="H131" s="38">
        <v>16085.8</v>
      </c>
      <c r="I131" s="38"/>
      <c r="J131" s="39"/>
    </row>
    <row r="132" spans="2:10">
      <c r="B132" s="74"/>
      <c r="C132" s="71"/>
      <c r="D132" s="3">
        <v>2026</v>
      </c>
      <c r="E132" s="24">
        <f t="shared" ref="E132" si="57">SUM(F132:J132)</f>
        <v>0</v>
      </c>
      <c r="F132" s="40"/>
      <c r="G132" s="40"/>
      <c r="H132" s="40"/>
      <c r="I132" s="40"/>
      <c r="J132" s="41"/>
    </row>
    <row r="133" spans="2:10">
      <c r="B133" s="74"/>
      <c r="C133" s="71"/>
      <c r="D133" s="49">
        <v>2027</v>
      </c>
      <c r="E133" s="50">
        <f>SUM(F133:J133)</f>
        <v>0</v>
      </c>
      <c r="F133" s="51"/>
      <c r="G133" s="51"/>
      <c r="H133" s="51"/>
      <c r="I133" s="51"/>
      <c r="J133" s="52"/>
    </row>
    <row r="134" spans="2:10">
      <c r="B134" s="75"/>
      <c r="C134" s="71"/>
      <c r="D134" s="18" t="s">
        <v>13</v>
      </c>
      <c r="E134" s="42">
        <f>SUM(E131:E133)</f>
        <v>16085.8</v>
      </c>
      <c r="F134" s="42">
        <f t="shared" ref="F134:I134" si="58">SUM(F131:F133)</f>
        <v>0</v>
      </c>
      <c r="G134" s="42">
        <f t="shared" si="58"/>
        <v>0</v>
      </c>
      <c r="H134" s="42">
        <f t="shared" si="58"/>
        <v>16085.8</v>
      </c>
      <c r="I134" s="42">
        <f t="shared" si="58"/>
        <v>0</v>
      </c>
      <c r="J134" s="43">
        <f>SUM(J131:J133)</f>
        <v>0</v>
      </c>
    </row>
    <row r="135" spans="2:10">
      <c r="B135" s="77" t="s">
        <v>27</v>
      </c>
      <c r="C135" s="78"/>
      <c r="D135" s="78"/>
      <c r="E135" s="78"/>
      <c r="F135" s="78"/>
      <c r="G135" s="78"/>
      <c r="H135" s="78"/>
      <c r="I135" s="78"/>
      <c r="J135" s="79"/>
    </row>
    <row r="136" spans="2:10">
      <c r="B136" s="76" t="s">
        <v>13</v>
      </c>
      <c r="C136" s="71" t="s">
        <v>17</v>
      </c>
      <c r="D136" s="2">
        <v>2022</v>
      </c>
      <c r="E136" s="21">
        <f>SUM(F136:J136)</f>
        <v>944.1</v>
      </c>
      <c r="F136" s="38">
        <f>F143+F147+F151</f>
        <v>0</v>
      </c>
      <c r="G136" s="38">
        <f t="shared" ref="G136:J136" si="59">G143+G147+G151</f>
        <v>0</v>
      </c>
      <c r="H136" s="38">
        <f t="shared" si="59"/>
        <v>944.1</v>
      </c>
      <c r="I136" s="38">
        <f t="shared" si="59"/>
        <v>0</v>
      </c>
      <c r="J136" s="39">
        <f t="shared" si="59"/>
        <v>0</v>
      </c>
    </row>
    <row r="137" spans="2:10">
      <c r="B137" s="76"/>
      <c r="C137" s="71"/>
      <c r="D137" s="3">
        <v>2023</v>
      </c>
      <c r="E137" s="24">
        <f>SUM(F137:J137)</f>
        <v>1806</v>
      </c>
      <c r="F137" s="40">
        <f>F144+F148+F152+F155+F161</f>
        <v>0</v>
      </c>
      <c r="G137" s="40">
        <f t="shared" ref="G137:J137" si="60">G144+G148+G152+G155+G161</f>
        <v>0</v>
      </c>
      <c r="H137" s="40">
        <f t="shared" si="60"/>
        <v>1806</v>
      </c>
      <c r="I137" s="40">
        <f t="shared" si="60"/>
        <v>0</v>
      </c>
      <c r="J137" s="41">
        <f t="shared" si="60"/>
        <v>0</v>
      </c>
    </row>
    <row r="138" spans="2:10">
      <c r="B138" s="76"/>
      <c r="C138" s="71"/>
      <c r="D138" s="49">
        <v>2024</v>
      </c>
      <c r="E138" s="24">
        <f>SUM(F138:J138)</f>
        <v>2188.5</v>
      </c>
      <c r="F138" s="40">
        <f>F145+F149+F153+F156+F162</f>
        <v>0</v>
      </c>
      <c r="G138" s="40">
        <f t="shared" ref="G138:J138" si="61">G145+G149+G153+G156+G162</f>
        <v>0</v>
      </c>
      <c r="H138" s="40">
        <f t="shared" si="61"/>
        <v>2188.5</v>
      </c>
      <c r="I138" s="40">
        <f t="shared" si="61"/>
        <v>0</v>
      </c>
      <c r="J138" s="41">
        <f t="shared" si="61"/>
        <v>0</v>
      </c>
    </row>
    <row r="139" spans="2:10">
      <c r="B139" s="76"/>
      <c r="C139" s="71"/>
      <c r="D139" s="49">
        <v>2025</v>
      </c>
      <c r="E139" s="57">
        <f t="shared" ref="E139" si="62">SUM(F139:J139)</f>
        <v>2604</v>
      </c>
      <c r="F139" s="51">
        <f>F157+F163</f>
        <v>0</v>
      </c>
      <c r="G139" s="51">
        <f t="shared" ref="G139:J139" si="63">G157+G163</f>
        <v>0</v>
      </c>
      <c r="H139" s="51">
        <f t="shared" si="63"/>
        <v>2604</v>
      </c>
      <c r="I139" s="51">
        <f t="shared" si="63"/>
        <v>0</v>
      </c>
      <c r="J139" s="52">
        <f t="shared" si="63"/>
        <v>0</v>
      </c>
    </row>
    <row r="140" spans="2:10">
      <c r="B140" s="76"/>
      <c r="C140" s="71"/>
      <c r="D140" s="49">
        <v>2026</v>
      </c>
      <c r="E140" s="58">
        <f>SUM(F140:J140)</f>
        <v>2188.5</v>
      </c>
      <c r="F140" s="51">
        <f>F158+F164</f>
        <v>0</v>
      </c>
      <c r="G140" s="51">
        <f t="shared" ref="G140:I141" si="64">G158+G164</f>
        <v>0</v>
      </c>
      <c r="H140" s="51">
        <f t="shared" si="64"/>
        <v>2188.5</v>
      </c>
      <c r="I140" s="51">
        <f t="shared" si="64"/>
        <v>0</v>
      </c>
      <c r="J140" s="52">
        <f>J158+J164</f>
        <v>0</v>
      </c>
    </row>
    <row r="141" spans="2:10">
      <c r="B141" s="76"/>
      <c r="C141" s="71"/>
      <c r="D141" s="4">
        <v>2027</v>
      </c>
      <c r="E141" s="50">
        <f>SUM(F141:J141)</f>
        <v>2188.5</v>
      </c>
      <c r="F141" s="51">
        <f>F159+F165</f>
        <v>0</v>
      </c>
      <c r="G141" s="51">
        <f t="shared" si="64"/>
        <v>0</v>
      </c>
      <c r="H141" s="51">
        <f t="shared" si="64"/>
        <v>2188.5</v>
      </c>
      <c r="I141" s="51">
        <f t="shared" si="64"/>
        <v>0</v>
      </c>
      <c r="J141" s="52">
        <f>J159+J165</f>
        <v>0</v>
      </c>
    </row>
    <row r="142" spans="2:10">
      <c r="B142" s="76"/>
      <c r="C142" s="71"/>
      <c r="D142" s="18" t="s">
        <v>13</v>
      </c>
      <c r="E142" s="42">
        <f>SUM(E136:E141)</f>
        <v>11919.6</v>
      </c>
      <c r="F142" s="42">
        <f t="shared" ref="F142:I142" si="65">SUM(F136:F141)</f>
        <v>0</v>
      </c>
      <c r="G142" s="42">
        <f t="shared" si="65"/>
        <v>0</v>
      </c>
      <c r="H142" s="42">
        <f t="shared" si="65"/>
        <v>11919.6</v>
      </c>
      <c r="I142" s="42">
        <f t="shared" si="65"/>
        <v>0</v>
      </c>
      <c r="J142" s="43">
        <f>SUM(J136:J141)</f>
        <v>0</v>
      </c>
    </row>
    <row r="143" spans="2:10">
      <c r="B143" s="73" t="s">
        <v>28</v>
      </c>
      <c r="C143" s="71" t="s">
        <v>17</v>
      </c>
      <c r="D143" s="2">
        <v>2022</v>
      </c>
      <c r="E143" s="21">
        <f>SUM(F143:J143)</f>
        <v>190.9</v>
      </c>
      <c r="F143" s="38"/>
      <c r="G143" s="38"/>
      <c r="H143" s="38">
        <v>190.9</v>
      </c>
      <c r="I143" s="38"/>
      <c r="J143" s="39"/>
    </row>
    <row r="144" spans="2:10">
      <c r="B144" s="74"/>
      <c r="C144" s="71"/>
      <c r="D144" s="3">
        <v>2023</v>
      </c>
      <c r="E144" s="24">
        <f>SUM(F144:J144)</f>
        <v>0</v>
      </c>
      <c r="F144" s="40"/>
      <c r="G144" s="40"/>
      <c r="H144" s="40"/>
      <c r="I144" s="40"/>
      <c r="J144" s="41"/>
    </row>
    <row r="145" spans="2:10">
      <c r="B145" s="74"/>
      <c r="C145" s="71"/>
      <c r="D145" s="49">
        <v>2024</v>
      </c>
      <c r="E145" s="24">
        <f>SUM(F145:J145)</f>
        <v>0</v>
      </c>
      <c r="F145" s="51"/>
      <c r="G145" s="51"/>
      <c r="H145" s="51"/>
      <c r="I145" s="51"/>
      <c r="J145" s="52"/>
    </row>
    <row r="146" spans="2:10">
      <c r="B146" s="75"/>
      <c r="C146" s="71"/>
      <c r="D146" s="18" t="s">
        <v>13</v>
      </c>
      <c r="E146" s="42">
        <f t="shared" ref="E146:J146" si="66">SUM(E143:E145)</f>
        <v>190.9</v>
      </c>
      <c r="F146" s="42">
        <f t="shared" si="66"/>
        <v>0</v>
      </c>
      <c r="G146" s="42">
        <f t="shared" si="66"/>
        <v>0</v>
      </c>
      <c r="H146" s="42">
        <f t="shared" si="66"/>
        <v>190.9</v>
      </c>
      <c r="I146" s="42">
        <f t="shared" si="66"/>
        <v>0</v>
      </c>
      <c r="J146" s="43">
        <f t="shared" si="66"/>
        <v>0</v>
      </c>
    </row>
    <row r="147" spans="2:10">
      <c r="B147" s="73" t="s">
        <v>29</v>
      </c>
      <c r="C147" s="71" t="s">
        <v>17</v>
      </c>
      <c r="D147" s="2">
        <v>2022</v>
      </c>
      <c r="E147" s="21">
        <f>SUM(F147:J147)</f>
        <v>53.2</v>
      </c>
      <c r="F147" s="38"/>
      <c r="G147" s="38"/>
      <c r="H147" s="38">
        <v>53.2</v>
      </c>
      <c r="I147" s="38"/>
      <c r="J147" s="39"/>
    </row>
    <row r="148" spans="2:10">
      <c r="B148" s="74"/>
      <c r="C148" s="71"/>
      <c r="D148" s="3">
        <v>2023</v>
      </c>
      <c r="E148" s="24">
        <f>SUM(F148:J148)</f>
        <v>0</v>
      </c>
      <c r="F148" s="40"/>
      <c r="G148" s="40"/>
      <c r="H148" s="40"/>
      <c r="I148" s="40"/>
      <c r="J148" s="41"/>
    </row>
    <row r="149" spans="2:10">
      <c r="B149" s="74"/>
      <c r="C149" s="71"/>
      <c r="D149" s="49">
        <v>2024</v>
      </c>
      <c r="E149" s="24">
        <f>SUM(F149:J149)</f>
        <v>0</v>
      </c>
      <c r="F149" s="51"/>
      <c r="G149" s="51"/>
      <c r="H149" s="51"/>
      <c r="I149" s="51"/>
      <c r="J149" s="52"/>
    </row>
    <row r="150" spans="2:10">
      <c r="B150" s="75"/>
      <c r="C150" s="71"/>
      <c r="D150" s="18" t="s">
        <v>13</v>
      </c>
      <c r="E150" s="42">
        <f t="shared" ref="E150:J150" si="67">SUM(E147:E149)</f>
        <v>53.2</v>
      </c>
      <c r="F150" s="42">
        <f t="shared" si="67"/>
        <v>0</v>
      </c>
      <c r="G150" s="42">
        <f t="shared" si="67"/>
        <v>0</v>
      </c>
      <c r="H150" s="42">
        <f t="shared" si="67"/>
        <v>53.2</v>
      </c>
      <c r="I150" s="42">
        <f t="shared" si="67"/>
        <v>0</v>
      </c>
      <c r="J150" s="43">
        <f t="shared" si="67"/>
        <v>0</v>
      </c>
    </row>
    <row r="151" spans="2:10">
      <c r="B151" s="73" t="s">
        <v>30</v>
      </c>
      <c r="C151" s="71" t="s">
        <v>12</v>
      </c>
      <c r="D151" s="2">
        <v>2022</v>
      </c>
      <c r="E151" s="21">
        <f>SUM(F151:J151)</f>
        <v>700</v>
      </c>
      <c r="F151" s="38"/>
      <c r="G151" s="38"/>
      <c r="H151" s="38">
        <v>700</v>
      </c>
      <c r="I151" s="38"/>
      <c r="J151" s="39"/>
    </row>
    <row r="152" spans="2:10">
      <c r="B152" s="74"/>
      <c r="C152" s="71"/>
      <c r="D152" s="3">
        <v>2023</v>
      </c>
      <c r="E152" s="24">
        <f>SUM(F152:J152)</f>
        <v>0</v>
      </c>
      <c r="F152" s="40"/>
      <c r="G152" s="40"/>
      <c r="H152" s="40"/>
      <c r="I152" s="40"/>
      <c r="J152" s="41"/>
    </row>
    <row r="153" spans="2:10">
      <c r="B153" s="74"/>
      <c r="C153" s="71"/>
      <c r="D153" s="49">
        <v>2024</v>
      </c>
      <c r="E153" s="24">
        <f>SUM(F153:J153)</f>
        <v>0</v>
      </c>
      <c r="F153" s="51"/>
      <c r="G153" s="51"/>
      <c r="H153" s="51"/>
      <c r="I153" s="51"/>
      <c r="J153" s="52"/>
    </row>
    <row r="154" spans="2:10">
      <c r="B154" s="75"/>
      <c r="C154" s="71"/>
      <c r="D154" s="18" t="s">
        <v>13</v>
      </c>
      <c r="E154" s="42">
        <f t="shared" ref="E154:J154" si="68">SUM(E151:E153)</f>
        <v>700</v>
      </c>
      <c r="F154" s="42">
        <f t="shared" si="68"/>
        <v>0</v>
      </c>
      <c r="G154" s="42">
        <f t="shared" si="68"/>
        <v>0</v>
      </c>
      <c r="H154" s="42">
        <f t="shared" si="68"/>
        <v>700</v>
      </c>
      <c r="I154" s="42">
        <f t="shared" si="68"/>
        <v>0</v>
      </c>
      <c r="J154" s="43">
        <f t="shared" si="68"/>
        <v>0</v>
      </c>
    </row>
    <row r="155" spans="2:10" ht="28.15" customHeight="1">
      <c r="B155" s="73" t="s">
        <v>49</v>
      </c>
      <c r="C155" s="71" t="s">
        <v>17</v>
      </c>
      <c r="D155" s="2">
        <v>2023</v>
      </c>
      <c r="E155" s="21">
        <f>SUM(F155:J155)</f>
        <v>1199.5999999999999</v>
      </c>
      <c r="F155" s="38"/>
      <c r="G155" s="38"/>
      <c r="H155" s="38">
        <v>1199.5999999999999</v>
      </c>
      <c r="I155" s="38"/>
      <c r="J155" s="39"/>
    </row>
    <row r="156" spans="2:10" ht="28.9" customHeight="1">
      <c r="B156" s="74"/>
      <c r="C156" s="71"/>
      <c r="D156" s="3">
        <v>2024</v>
      </c>
      <c r="E156" s="24">
        <f>SUM(F156:J156)</f>
        <v>1420.9</v>
      </c>
      <c r="F156" s="40"/>
      <c r="G156" s="40"/>
      <c r="H156" s="40">
        <v>1420.9</v>
      </c>
      <c r="I156" s="40"/>
      <c r="J156" s="41"/>
    </row>
    <row r="157" spans="2:10" ht="31.15" customHeight="1">
      <c r="B157" s="74"/>
      <c r="C157" s="71"/>
      <c r="D157" s="49">
        <v>2025</v>
      </c>
      <c r="E157" s="58">
        <f>SUM(F157:J157)</f>
        <v>1546.4</v>
      </c>
      <c r="F157" s="51"/>
      <c r="G157" s="51"/>
      <c r="H157" s="51">
        <v>1546.4</v>
      </c>
      <c r="I157" s="51"/>
      <c r="J157" s="52"/>
    </row>
    <row r="158" spans="2:10" ht="25.15" customHeight="1">
      <c r="B158" s="74"/>
      <c r="C158" s="71"/>
      <c r="D158" s="49">
        <v>2026</v>
      </c>
      <c r="E158" s="58">
        <f>SUM(F158:J158)</f>
        <v>1420.9</v>
      </c>
      <c r="F158" s="51"/>
      <c r="G158" s="51"/>
      <c r="H158" s="51">
        <v>1420.9</v>
      </c>
      <c r="I158" s="51"/>
      <c r="J158" s="52"/>
    </row>
    <row r="159" spans="2:10" ht="28.15" customHeight="1">
      <c r="B159" s="74"/>
      <c r="C159" s="71"/>
      <c r="D159" s="4">
        <v>2027</v>
      </c>
      <c r="E159" s="50">
        <f>SUM(F159:J159)</f>
        <v>1420.9</v>
      </c>
      <c r="F159" s="44"/>
      <c r="G159" s="44"/>
      <c r="H159" s="44">
        <v>1420.9</v>
      </c>
      <c r="I159" s="44"/>
      <c r="J159" s="45"/>
    </row>
    <row r="160" spans="2:10" ht="30" customHeight="1">
      <c r="B160" s="75"/>
      <c r="C160" s="71"/>
      <c r="D160" s="18" t="s">
        <v>13</v>
      </c>
      <c r="E160" s="42">
        <f>SUM(E155:E159)</f>
        <v>7008.6999999999989</v>
      </c>
      <c r="F160" s="42">
        <f t="shared" ref="F160:I160" si="69">SUM(F155:F159)</f>
        <v>0</v>
      </c>
      <c r="G160" s="42">
        <f t="shared" si="69"/>
        <v>0</v>
      </c>
      <c r="H160" s="42">
        <f t="shared" si="69"/>
        <v>7008.6999999999989</v>
      </c>
      <c r="I160" s="42">
        <f t="shared" si="69"/>
        <v>0</v>
      </c>
      <c r="J160" s="43">
        <f>SUM(J155:J159)</f>
        <v>0</v>
      </c>
    </row>
    <row r="161" spans="2:10">
      <c r="B161" s="73" t="s">
        <v>38</v>
      </c>
      <c r="C161" s="71" t="s">
        <v>17</v>
      </c>
      <c r="D161" s="2">
        <v>2023</v>
      </c>
      <c r="E161" s="21">
        <f>SUM(F161:J161)</f>
        <v>606.4</v>
      </c>
      <c r="F161" s="38"/>
      <c r="G161" s="38"/>
      <c r="H161" s="38">
        <v>606.4</v>
      </c>
      <c r="I161" s="38"/>
      <c r="J161" s="39"/>
    </row>
    <row r="162" spans="2:10">
      <c r="B162" s="74"/>
      <c r="C162" s="71"/>
      <c r="D162" s="3">
        <v>2024</v>
      </c>
      <c r="E162" s="24">
        <f>SUM(F162:J162)</f>
        <v>767.6</v>
      </c>
      <c r="F162" s="40"/>
      <c r="G162" s="40"/>
      <c r="H162" s="40">
        <v>767.6</v>
      </c>
      <c r="I162" s="40"/>
      <c r="J162" s="41"/>
    </row>
    <row r="163" spans="2:10">
      <c r="B163" s="74"/>
      <c r="C163" s="71"/>
      <c r="D163" s="49">
        <v>2025</v>
      </c>
      <c r="E163" s="58">
        <f>SUM(F163:J163)</f>
        <v>1057.5999999999999</v>
      </c>
      <c r="F163" s="51"/>
      <c r="G163" s="51"/>
      <c r="H163" s="51">
        <v>1057.5999999999999</v>
      </c>
      <c r="I163" s="51"/>
      <c r="J163" s="52"/>
    </row>
    <row r="164" spans="2:10">
      <c r="B164" s="74"/>
      <c r="C164" s="84"/>
      <c r="D164" s="49">
        <v>2026</v>
      </c>
      <c r="E164" s="58">
        <f>SUM(F164:J164)</f>
        <v>767.6</v>
      </c>
      <c r="F164" s="51"/>
      <c r="G164" s="51"/>
      <c r="H164" s="51">
        <v>767.6</v>
      </c>
      <c r="I164" s="51"/>
      <c r="J164" s="52"/>
    </row>
    <row r="165" spans="2:10">
      <c r="B165" s="74"/>
      <c r="C165" s="84"/>
      <c r="D165" s="4">
        <v>2027</v>
      </c>
      <c r="E165" s="50">
        <f>SUM(F165:J165)</f>
        <v>767.6</v>
      </c>
      <c r="F165" s="44"/>
      <c r="G165" s="44"/>
      <c r="H165" s="44">
        <v>767.6</v>
      </c>
      <c r="I165" s="44"/>
      <c r="J165" s="45"/>
    </row>
    <row r="166" spans="2:10" ht="19.5" thickBot="1">
      <c r="B166" s="83"/>
      <c r="C166" s="85"/>
      <c r="D166" s="46" t="s">
        <v>13</v>
      </c>
      <c r="E166" s="47">
        <f>SUM(E161:E165)</f>
        <v>3966.7999999999997</v>
      </c>
      <c r="F166" s="47">
        <f t="shared" ref="F166:I166" si="70">SUM(F161:F165)</f>
        <v>0</v>
      </c>
      <c r="G166" s="47">
        <f t="shared" si="70"/>
        <v>0</v>
      </c>
      <c r="H166" s="47">
        <f t="shared" si="70"/>
        <v>3966.7999999999997</v>
      </c>
      <c r="I166" s="47">
        <f t="shared" si="70"/>
        <v>0</v>
      </c>
      <c r="J166" s="48">
        <f>SUM(J161:J165)</f>
        <v>0</v>
      </c>
    </row>
  </sheetData>
  <mergeCells count="65">
    <mergeCell ref="B161:B166"/>
    <mergeCell ref="C161:C166"/>
    <mergeCell ref="B112:B118"/>
    <mergeCell ref="C112:C118"/>
    <mergeCell ref="B119:B124"/>
    <mergeCell ref="C119:C124"/>
    <mergeCell ref="B135:J135"/>
    <mergeCell ref="C151:C154"/>
    <mergeCell ref="B151:B154"/>
    <mergeCell ref="B136:B142"/>
    <mergeCell ref="C136:C142"/>
    <mergeCell ref="B143:B146"/>
    <mergeCell ref="C143:C146"/>
    <mergeCell ref="B131:B134"/>
    <mergeCell ref="C131:C134"/>
    <mergeCell ref="B9:B15"/>
    <mergeCell ref="C9:C15"/>
    <mergeCell ref="B31:B37"/>
    <mergeCell ref="C31:C37"/>
    <mergeCell ref="B54:B60"/>
    <mergeCell ref="C54:C60"/>
    <mergeCell ref="B17:B23"/>
    <mergeCell ref="C17:C23"/>
    <mergeCell ref="B24:B30"/>
    <mergeCell ref="B39:B45"/>
    <mergeCell ref="C39:C45"/>
    <mergeCell ref="B46:J46"/>
    <mergeCell ref="B47:B53"/>
    <mergeCell ref="C47:C53"/>
    <mergeCell ref="C24:C30"/>
    <mergeCell ref="B69:B72"/>
    <mergeCell ref="B155:B160"/>
    <mergeCell ref="C155:C160"/>
    <mergeCell ref="B73:B79"/>
    <mergeCell ref="C73:C79"/>
    <mergeCell ref="B125:B130"/>
    <mergeCell ref="C125:C130"/>
    <mergeCell ref="B147:B150"/>
    <mergeCell ref="C147:C150"/>
    <mergeCell ref="B80:B83"/>
    <mergeCell ref="C80:C83"/>
    <mergeCell ref="B61:B64"/>
    <mergeCell ref="C61:C64"/>
    <mergeCell ref="B97:B103"/>
    <mergeCell ref="C97:C103"/>
    <mergeCell ref="B108:B111"/>
    <mergeCell ref="C108:C111"/>
    <mergeCell ref="B104:B107"/>
    <mergeCell ref="C104:C107"/>
    <mergeCell ref="B65:B68"/>
    <mergeCell ref="C65:C68"/>
    <mergeCell ref="B96:J96"/>
    <mergeCell ref="B90:B95"/>
    <mergeCell ref="C90:C95"/>
    <mergeCell ref="B84:B89"/>
    <mergeCell ref="C84:C89"/>
    <mergeCell ref="C69:C72"/>
    <mergeCell ref="I1:J1"/>
    <mergeCell ref="B3:J3"/>
    <mergeCell ref="B4:J4"/>
    <mergeCell ref="B6:B7"/>
    <mergeCell ref="C6:C7"/>
    <mergeCell ref="D6:D7"/>
    <mergeCell ref="E6:J6"/>
    <mergeCell ref="G2:K2"/>
  </mergeCells>
  <printOptions horizontalCentered="1"/>
  <pageMargins left="0" right="0" top="0" bottom="0" header="0.39370078740157483" footer="0.39370078740157483"/>
  <pageSetup paperSize="9" scale="70" fitToHeight="4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2025-03-21T07:39:52Z</cp:lastPrinted>
  <dcterms:created xsi:type="dcterms:W3CDTF">2021-11-01T10:33:17Z</dcterms:created>
  <dcterms:modified xsi:type="dcterms:W3CDTF">2025-03-21T07:49:17Z</dcterms:modified>
</cp:coreProperties>
</file>