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\fs\УПРАВЛЕНИЕ ДЕЛАМИ\Нечаева Е В\№ 1499\"/>
    </mc:Choice>
  </mc:AlternateContent>
  <bookViews>
    <workbookView xWindow="0" yWindow="0" windowWidth="28800" windowHeight="11745"/>
  </bookViews>
  <sheets>
    <sheet name="Приложение 2" sheetId="3" r:id="rId1"/>
  </sheets>
  <calcPr calcId="162913"/>
</workbook>
</file>

<file path=xl/calcChain.xml><?xml version="1.0" encoding="utf-8"?>
<calcChain xmlns="http://schemas.openxmlformats.org/spreadsheetml/2006/main">
  <c r="E36" i="3" l="1"/>
  <c r="E35" i="3"/>
  <c r="E34" i="3"/>
  <c r="F32" i="3"/>
  <c r="F31" i="3"/>
  <c r="G31" i="3"/>
  <c r="H31" i="3"/>
  <c r="I31" i="3"/>
  <c r="J31" i="3"/>
  <c r="G32" i="3"/>
  <c r="H32" i="3"/>
  <c r="I32" i="3"/>
  <c r="J32" i="3"/>
  <c r="G30" i="3"/>
  <c r="H30" i="3"/>
  <c r="H33" i="3" s="1"/>
  <c r="I30" i="3"/>
  <c r="J30" i="3"/>
  <c r="F30" i="3"/>
  <c r="J37" i="3"/>
  <c r="I37" i="3"/>
  <c r="H37" i="3"/>
  <c r="G37" i="3"/>
  <c r="F37" i="3"/>
  <c r="E30" i="3" l="1"/>
  <c r="E32" i="3"/>
  <c r="F33" i="3"/>
  <c r="E37" i="3"/>
  <c r="G33" i="3"/>
  <c r="I33" i="3"/>
  <c r="E31" i="3"/>
  <c r="E33" i="3"/>
  <c r="J33" i="3"/>
  <c r="J52" i="3"/>
  <c r="G50" i="3"/>
  <c r="H50" i="3"/>
  <c r="I50" i="3"/>
  <c r="J50" i="3"/>
  <c r="G51" i="3"/>
  <c r="H51" i="3"/>
  <c r="I51" i="3"/>
  <c r="J51" i="3"/>
  <c r="G52" i="3"/>
  <c r="H52" i="3"/>
  <c r="I52" i="3"/>
  <c r="F52" i="3"/>
  <c r="F51" i="3"/>
  <c r="F50" i="3"/>
  <c r="F169" i="3"/>
  <c r="J169" i="3"/>
  <c r="I169" i="3"/>
  <c r="H169" i="3"/>
  <c r="G169" i="3"/>
  <c r="E168" i="3"/>
  <c r="E167" i="3"/>
  <c r="E166" i="3"/>
  <c r="E169" i="3" s="1"/>
  <c r="I44" i="3" l="1"/>
  <c r="I14" i="3" s="1"/>
  <c r="F44" i="3"/>
  <c r="F14" i="3" s="1"/>
  <c r="F49" i="3"/>
  <c r="F47" i="3"/>
  <c r="J62" i="3"/>
  <c r="F62" i="3"/>
  <c r="G62" i="3"/>
  <c r="H62" i="3"/>
  <c r="I62" i="3"/>
  <c r="E61" i="3"/>
  <c r="E60" i="3"/>
  <c r="E59" i="3"/>
  <c r="E62" i="3" l="1"/>
  <c r="J28" i="3"/>
  <c r="F28" i="3"/>
  <c r="G28" i="3"/>
  <c r="H28" i="3"/>
  <c r="I28" i="3"/>
  <c r="J44" i="3"/>
  <c r="J14" i="3" s="1"/>
  <c r="H44" i="3"/>
  <c r="H14" i="3" s="1"/>
  <c r="G44" i="3"/>
  <c r="G14" i="3" s="1"/>
  <c r="F43" i="3"/>
  <c r="F13" i="3" s="1"/>
  <c r="J58" i="3"/>
  <c r="F58" i="3"/>
  <c r="G58" i="3"/>
  <c r="H58" i="3"/>
  <c r="I58" i="3"/>
  <c r="E57" i="3"/>
  <c r="J69" i="3"/>
  <c r="F69" i="3"/>
  <c r="G69" i="3"/>
  <c r="H69" i="3"/>
  <c r="I69" i="3"/>
  <c r="E68" i="3"/>
  <c r="J76" i="3"/>
  <c r="F76" i="3"/>
  <c r="G76" i="3"/>
  <c r="H76" i="3"/>
  <c r="I76" i="3"/>
  <c r="E75" i="3"/>
  <c r="J89" i="3"/>
  <c r="F89" i="3"/>
  <c r="G89" i="3"/>
  <c r="H89" i="3"/>
  <c r="I89" i="3"/>
  <c r="E88" i="3"/>
  <c r="J95" i="3"/>
  <c r="F95" i="3"/>
  <c r="G95" i="3"/>
  <c r="H95" i="3"/>
  <c r="I95" i="3"/>
  <c r="E94" i="3"/>
  <c r="J102" i="3"/>
  <c r="F102" i="3"/>
  <c r="G102" i="3"/>
  <c r="H102" i="3"/>
  <c r="E101" i="3"/>
  <c r="J109" i="3"/>
  <c r="F109" i="3"/>
  <c r="G109" i="3"/>
  <c r="H109" i="3"/>
  <c r="I109" i="3"/>
  <c r="E108" i="3"/>
  <c r="J116" i="3"/>
  <c r="F116" i="3"/>
  <c r="G116" i="3"/>
  <c r="H116" i="3"/>
  <c r="E115" i="3"/>
  <c r="J123" i="3"/>
  <c r="F123" i="3"/>
  <c r="G123" i="3"/>
  <c r="H123" i="3"/>
  <c r="I123" i="3"/>
  <c r="E122" i="3"/>
  <c r="J130" i="3"/>
  <c r="F130" i="3"/>
  <c r="G130" i="3"/>
  <c r="H130" i="3"/>
  <c r="I130" i="3"/>
  <c r="E129" i="3"/>
  <c r="J137" i="3"/>
  <c r="F137" i="3"/>
  <c r="G137" i="3"/>
  <c r="H137" i="3"/>
  <c r="I137" i="3"/>
  <c r="E136" i="3"/>
  <c r="J144" i="3"/>
  <c r="F144" i="3"/>
  <c r="G144" i="3"/>
  <c r="H144" i="3"/>
  <c r="I144" i="3"/>
  <c r="E143" i="3"/>
  <c r="J151" i="3"/>
  <c r="F151" i="3"/>
  <c r="G151" i="3"/>
  <c r="H151" i="3"/>
  <c r="I151" i="3"/>
  <c r="E150" i="3"/>
  <c r="J158" i="3"/>
  <c r="F158" i="3"/>
  <c r="G158" i="3"/>
  <c r="H158" i="3"/>
  <c r="I158" i="3"/>
  <c r="E157" i="3"/>
  <c r="E164" i="3"/>
  <c r="J165" i="3"/>
  <c r="F165" i="3"/>
  <c r="G165" i="3"/>
  <c r="H165" i="3"/>
  <c r="I165" i="3"/>
  <c r="E44" i="3" l="1"/>
  <c r="E52" i="3"/>
  <c r="H49" i="3"/>
  <c r="E14" i="3" l="1"/>
  <c r="I22" i="3"/>
  <c r="I18" i="3"/>
  <c r="E27" i="3"/>
  <c r="E26" i="3"/>
  <c r="E25" i="3"/>
  <c r="J23" i="3"/>
  <c r="J19" i="3" s="1"/>
  <c r="I23" i="3"/>
  <c r="I19" i="3" s="1"/>
  <c r="H23" i="3"/>
  <c r="H19" i="3" s="1"/>
  <c r="G23" i="3"/>
  <c r="G19" i="3" s="1"/>
  <c r="F23" i="3"/>
  <c r="F19" i="3" s="1"/>
  <c r="J22" i="3"/>
  <c r="J18" i="3" s="1"/>
  <c r="H22" i="3"/>
  <c r="H18" i="3" s="1"/>
  <c r="G22" i="3"/>
  <c r="G18" i="3" s="1"/>
  <c r="F22" i="3"/>
  <c r="F18" i="3" s="1"/>
  <c r="J21" i="3"/>
  <c r="I21" i="3"/>
  <c r="H21" i="3"/>
  <c r="G21" i="3"/>
  <c r="F21" i="3"/>
  <c r="F17" i="3" s="1"/>
  <c r="E28" i="3" l="1"/>
  <c r="F20" i="3"/>
  <c r="I17" i="3"/>
  <c r="I20" i="3" s="1"/>
  <c r="I24" i="3"/>
  <c r="J17" i="3"/>
  <c r="J20" i="3" s="1"/>
  <c r="J24" i="3"/>
  <c r="G24" i="3"/>
  <c r="F24" i="3"/>
  <c r="H17" i="3"/>
  <c r="H20" i="3" s="1"/>
  <c r="H24" i="3"/>
  <c r="E23" i="3"/>
  <c r="E19" i="3"/>
  <c r="E21" i="3"/>
  <c r="E18" i="3"/>
  <c r="G17" i="3"/>
  <c r="E22" i="3"/>
  <c r="E24" i="3" l="1"/>
  <c r="G20" i="3"/>
  <c r="E17" i="3"/>
  <c r="E20" i="3" s="1"/>
  <c r="G49" i="3" l="1"/>
  <c r="J49" i="3"/>
  <c r="E87" i="3"/>
  <c r="E86" i="3"/>
  <c r="E85" i="3"/>
  <c r="G48" i="3"/>
  <c r="H48" i="3"/>
  <c r="I48" i="3"/>
  <c r="J48" i="3"/>
  <c r="F48" i="3"/>
  <c r="F53" i="3" s="1"/>
  <c r="G47" i="3"/>
  <c r="H47" i="3"/>
  <c r="I47" i="3"/>
  <c r="J47" i="3"/>
  <c r="E56" i="3"/>
  <c r="E55" i="3"/>
  <c r="E54" i="3"/>
  <c r="H53" i="3" l="1"/>
  <c r="G53" i="3"/>
  <c r="J53" i="3"/>
  <c r="E58" i="3"/>
  <c r="E89" i="3"/>
  <c r="I116" i="3"/>
  <c r="I102" i="3" l="1"/>
  <c r="I49" i="3"/>
  <c r="I53" i="3" s="1"/>
  <c r="G43" i="3"/>
  <c r="G13" i="3" s="1"/>
  <c r="J43" i="3"/>
  <c r="J13" i="3" s="1"/>
  <c r="H43" i="3"/>
  <c r="H13" i="3" s="1"/>
  <c r="I43" i="3"/>
  <c r="I13" i="3" s="1"/>
  <c r="F42" i="3"/>
  <c r="F12" i="3" s="1"/>
  <c r="E67" i="3"/>
  <c r="E74" i="3"/>
  <c r="E93" i="3"/>
  <c r="E100" i="3"/>
  <c r="E107" i="3"/>
  <c r="E114" i="3"/>
  <c r="E121" i="3"/>
  <c r="E128" i="3"/>
  <c r="E135" i="3"/>
  <c r="E142" i="3"/>
  <c r="E149" i="3"/>
  <c r="E156" i="3"/>
  <c r="E163" i="3"/>
  <c r="E51" i="3" l="1"/>
  <c r="H39" i="3"/>
  <c r="G41" i="3"/>
  <c r="H41" i="3"/>
  <c r="I41" i="3"/>
  <c r="J41" i="3"/>
  <c r="H42" i="3"/>
  <c r="H12" i="3" s="1"/>
  <c r="G39" i="3"/>
  <c r="I39" i="3"/>
  <c r="G40" i="3"/>
  <c r="J40" i="3"/>
  <c r="G42" i="3"/>
  <c r="G12" i="3" s="1"/>
  <c r="I42" i="3"/>
  <c r="I12" i="3" s="1"/>
  <c r="J42" i="3"/>
  <c r="J12" i="3" s="1"/>
  <c r="E92" i="3"/>
  <c r="E91" i="3"/>
  <c r="E90" i="3"/>
  <c r="G45" i="3" l="1"/>
  <c r="E95" i="3"/>
  <c r="E13" i="3"/>
  <c r="J39" i="3"/>
  <c r="J45" i="3" s="1"/>
  <c r="E43" i="3"/>
  <c r="H40" i="3"/>
  <c r="I40" i="3"/>
  <c r="F41" i="3"/>
  <c r="F40" i="3"/>
  <c r="E65" i="3"/>
  <c r="E72" i="3"/>
  <c r="J80" i="3"/>
  <c r="E79" i="3"/>
  <c r="J84" i="3"/>
  <c r="E83" i="3"/>
  <c r="E98" i="3"/>
  <c r="E105" i="3"/>
  <c r="E112" i="3"/>
  <c r="E119" i="3"/>
  <c r="E126" i="3"/>
  <c r="E133" i="3"/>
  <c r="E140" i="3"/>
  <c r="E147" i="3"/>
  <c r="E154" i="3"/>
  <c r="E162" i="3"/>
  <c r="I45" i="3" l="1"/>
  <c r="I10" i="3"/>
  <c r="H45" i="3"/>
  <c r="H10" i="3"/>
  <c r="H11" i="3"/>
  <c r="I11" i="3"/>
  <c r="F11" i="3"/>
  <c r="J11" i="3"/>
  <c r="E41" i="3"/>
  <c r="E49" i="3"/>
  <c r="G11" i="3" l="1"/>
  <c r="E11" i="3" s="1"/>
  <c r="I9" i="3" l="1"/>
  <c r="I15" i="3" s="1"/>
  <c r="F39" i="3"/>
  <c r="F45" i="3" l="1"/>
  <c r="F9" i="3"/>
  <c r="E161" i="3"/>
  <c r="E160" i="3"/>
  <c r="E159" i="3"/>
  <c r="E155" i="3"/>
  <c r="E153" i="3"/>
  <c r="E152" i="3"/>
  <c r="E148" i="3"/>
  <c r="E146" i="3"/>
  <c r="E145" i="3"/>
  <c r="E141" i="3"/>
  <c r="E139" i="3"/>
  <c r="E138" i="3"/>
  <c r="E134" i="3"/>
  <c r="E132" i="3"/>
  <c r="E131" i="3"/>
  <c r="E127" i="3"/>
  <c r="E125" i="3"/>
  <c r="E124" i="3"/>
  <c r="E120" i="3"/>
  <c r="E118" i="3"/>
  <c r="E117" i="3"/>
  <c r="E113" i="3"/>
  <c r="E111" i="3"/>
  <c r="E110" i="3"/>
  <c r="E106" i="3"/>
  <c r="E104" i="3"/>
  <c r="E109" i="3" s="1"/>
  <c r="E99" i="3"/>
  <c r="E97" i="3"/>
  <c r="E96" i="3"/>
  <c r="I84" i="3"/>
  <c r="H84" i="3"/>
  <c r="G84" i="3"/>
  <c r="F84" i="3"/>
  <c r="E82" i="3"/>
  <c r="E81" i="3"/>
  <c r="I80" i="3"/>
  <c r="H80" i="3"/>
  <c r="G80" i="3"/>
  <c r="F80" i="3"/>
  <c r="E78" i="3"/>
  <c r="E77" i="3"/>
  <c r="E73" i="3"/>
  <c r="E71" i="3"/>
  <c r="E66" i="3"/>
  <c r="E64" i="3"/>
  <c r="E63" i="3"/>
  <c r="E69" i="3" s="1"/>
  <c r="E123" i="3" l="1"/>
  <c r="E137" i="3"/>
  <c r="E151" i="3"/>
  <c r="E76" i="3"/>
  <c r="E116" i="3"/>
  <c r="E102" i="3"/>
  <c r="E130" i="3"/>
  <c r="E158" i="3"/>
  <c r="E144" i="3"/>
  <c r="E165" i="3"/>
  <c r="E84" i="3"/>
  <c r="G10" i="3"/>
  <c r="J10" i="3"/>
  <c r="H9" i="3"/>
  <c r="E80" i="3"/>
  <c r="E50" i="3"/>
  <c r="E48" i="3"/>
  <c r="E47" i="3"/>
  <c r="F10" i="3"/>
  <c r="F15" i="3" s="1"/>
  <c r="E53" i="3" l="1"/>
  <c r="H15" i="3"/>
  <c r="E10" i="3"/>
  <c r="E40" i="3"/>
  <c r="J9" i="3"/>
  <c r="J15" i="3" s="1"/>
  <c r="G9" i="3"/>
  <c r="G15" i="3" s="1"/>
  <c r="E39" i="3"/>
  <c r="E42" i="3"/>
  <c r="E45" i="3" s="1"/>
  <c r="E12" i="3"/>
  <c r="E9" i="3" l="1"/>
  <c r="E15" i="3" s="1"/>
</calcChain>
</file>

<file path=xl/sharedStrings.xml><?xml version="1.0" encoding="utf-8"?>
<sst xmlns="http://schemas.openxmlformats.org/spreadsheetml/2006/main" count="100" uniqueCount="53">
  <si>
    <t>"Развитие физической культуры и спорта в Кингисеппском городском поселении"</t>
  </si>
  <si>
    <t>к муниципальной программе</t>
  </si>
  <si>
    <t>Приложение 2</t>
  </si>
  <si>
    <t>Финансовое обеспечение муниципальнй программы (План реализации)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</si>
  <si>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</si>
  <si>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</si>
  <si>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</si>
  <si>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</si>
  <si>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</si>
  <si>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</si>
  <si>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</si>
  <si>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</si>
  <si>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</si>
  <si>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</si>
  <si>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</si>
  <si>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</si>
  <si>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</si>
  <si>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</si>
  <si>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</si>
  <si>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</si>
  <si>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Укрепление материально-технической базы муниципальных учреждений</t>
  </si>
  <si>
    <t>МКУ "Центр культуры, спорта, молодежной политики и туризма"</t>
  </si>
  <si>
    <t>Поддержка развития общественной инфраструктуры муниципального значения</t>
  </si>
  <si>
    <t>Развитие физической культуры и спорта в Кингисеппском городском поселении</t>
  </si>
  <si>
    <t>Комплекс процессных мероприятий "Обеспечение условий для развития физической культуры и массового спорта"</t>
  </si>
  <si>
    <t>МБУ "КФСК"</t>
  </si>
  <si>
    <t>Организация и проведение спортивно-массовых мероприятий</t>
  </si>
  <si>
    <t>Участие спортсменов района в соревнованиях различного уровня</t>
  </si>
  <si>
    <t>Предоставление субсидии общественной организации "Физкультурно-спортивная организация Кингисеппского муниципального района Ленинградской области Футбольный клуб "Фосфорит" на организацию и участие команды в официальных соревнованиях</t>
  </si>
  <si>
    <t>Предоставление субсидий спортивным федерациям на организацию и участие спортсменов и спортивных команд в спортивных соревнованиях</t>
  </si>
  <si>
    <t>Предоставление субсидии региональной физкультурно-спортивной общественной организации "Клуб бокса "Ринг" Ленинградской области на организацию и участие спортсменов в соревнованиях</t>
  </si>
  <si>
    <t>Предоставление субсидии Кингисеппской местной общественной организации «Спортивный клуб художественной гимнастики «Успех»</t>
  </si>
  <si>
    <t>Предоставление субсидий некоммерческим организациям в сфере физической культуры и спорта на финансовую поддержку (частичное возмещение расходов)</t>
  </si>
  <si>
    <t>Предоставление субсидии автономной некоммерческой организации "Футбольный клуб "Юность"</t>
  </si>
  <si>
    <t>Организация и проведение физкультурных и спортивных мероприятий</t>
  </si>
  <si>
    <t>Прочие мероприятия в области физической культуры и спорта</t>
  </si>
  <si>
    <t>Расходы на функционирование сектора "Центр тестирования ГТО"</t>
  </si>
  <si>
    <t>Проектирование и строительство объектов физической культуры и спорта</t>
  </si>
  <si>
    <t>МКУ "Служба городского хозяйства"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</si>
  <si>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соревнованиях</t>
  </si>
  <si>
    <t>Поддержка отрасли культуры, спорта и молодежной политики</t>
  </si>
  <si>
    <t>МКУ "Центр культуры, спорта, молодежной политики и туризма", МБУ "КФСК"</t>
  </si>
  <si>
    <t>Проектная часть</t>
  </si>
  <si>
    <t>Мероприятия, направленные на достижение целей проектов</t>
  </si>
  <si>
    <t>Комитет по спорту, культуре, молодежной политике и туризму , МКУ "Служба городского хозяйства"</t>
  </si>
  <si>
    <t>Мероприятия, направленные на достижение цели федерального проекта "Спорт-норма жизни"</t>
  </si>
  <si>
    <t>Комитет по спорту, культуре, молодежной политике и туризму</t>
  </si>
  <si>
    <t>МБУ "КФСК", МКУ "Центр культуры, спорта, молодежной политики и туризма"</t>
  </si>
  <si>
    <t>МАУ "ВОДОЛЕЙ"</t>
  </si>
  <si>
    <t>Мероприятия по капитальному ремонту и ремонту объектов, находящихся в муниципальной собственности</t>
  </si>
  <si>
    <t>Отраслевые проекты</t>
  </si>
  <si>
    <t>Отраслевой проект "Развитие объектов физической культуры и спорта"</t>
  </si>
  <si>
    <t>Оснащение объектов спортивной инфраструктуры спортивно-технологическим оборудованием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</si>
</sst>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_р_._-;\-* #,##0.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164" fontId="7" fillId="2" borderId="14" xfId="1" applyNumberFormat="1" applyFont="1" applyFill="1" applyBorder="1" applyAlignment="1">
      <alignment horizontal="center" vertical="center" wrapText="1"/>
    </xf>
    <xf numFmtId="164" fontId="7" fillId="2" borderId="8" xfId="1" applyNumberFormat="1" applyFont="1" applyFill="1" applyBorder="1" applyAlignment="1">
      <alignment horizontal="center" vertical="center" wrapText="1"/>
    </xf>
    <xf numFmtId="164" fontId="7" fillId="2" borderId="9" xfId="1" applyNumberFormat="1" applyFont="1" applyFill="1" applyBorder="1" applyAlignment="1">
      <alignment horizontal="center" vertical="center" wrapText="1"/>
    </xf>
    <xf numFmtId="164" fontId="7" fillId="2" borderId="10" xfId="1" applyNumberFormat="1" applyFont="1" applyFill="1" applyBorder="1" applyAlignment="1">
      <alignment horizontal="center" vertical="center" wrapText="1"/>
    </xf>
    <xf numFmtId="164" fontId="7" fillId="2" borderId="11" xfId="1" applyNumberFormat="1" applyFont="1" applyFill="1" applyBorder="1" applyAlignment="1">
      <alignment horizontal="center" vertical="center" wrapText="1"/>
    </xf>
    <xf numFmtId="164" fontId="7" fillId="2" borderId="13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164" fontId="7" fillId="2" borderId="7" xfId="1" applyNumberFormat="1" applyFont="1" applyFill="1" applyBorder="1" applyAlignment="1">
      <alignment horizontal="center" vertical="center" wrapText="1"/>
    </xf>
    <xf numFmtId="164" fontId="8" fillId="2" borderId="9" xfId="1" applyNumberFormat="1" applyFont="1" applyFill="1" applyBorder="1" applyAlignment="1">
      <alignment horizontal="center" vertical="center" wrapText="1"/>
    </xf>
    <xf numFmtId="164" fontId="8" fillId="2" borderId="11" xfId="1" applyNumberFormat="1" applyFont="1" applyFill="1" applyBorder="1" applyAlignment="1">
      <alignment horizontal="center" vertical="center" wrapText="1"/>
    </xf>
    <xf numFmtId="164" fontId="4" fillId="2" borderId="10" xfId="1" applyNumberFormat="1" applyFont="1" applyFill="1" applyBorder="1" applyAlignment="1">
      <alignment horizontal="center" vertical="center" wrapText="1"/>
    </xf>
    <xf numFmtId="164" fontId="4" fillId="2" borderId="11" xfId="1" applyNumberFormat="1" applyFont="1" applyFill="1" applyBorder="1" applyAlignment="1">
      <alignment horizontal="center" vertical="center" wrapText="1"/>
    </xf>
    <xf numFmtId="164" fontId="4" fillId="2" borderId="13" xfId="1" applyNumberFormat="1" applyFont="1" applyFill="1" applyBorder="1" applyAlignment="1">
      <alignment horizontal="center" vertical="center" wrapText="1"/>
    </xf>
    <xf numFmtId="164" fontId="4" fillId="0" borderId="8" xfId="1" applyNumberFormat="1" applyFont="1" applyFill="1" applyBorder="1" applyAlignment="1">
      <alignment horizontal="center" vertical="center" wrapText="1"/>
    </xf>
    <xf numFmtId="164" fontId="4" fillId="0" borderId="9" xfId="1" applyNumberFormat="1" applyFont="1" applyFill="1" applyBorder="1" applyAlignment="1">
      <alignment horizontal="center" vertical="center" wrapText="1"/>
    </xf>
    <xf numFmtId="164" fontId="4" fillId="0" borderId="10" xfId="1" applyNumberFormat="1" applyFont="1" applyFill="1" applyBorder="1" applyAlignment="1">
      <alignment horizontal="center" vertical="center" wrapText="1"/>
    </xf>
    <xf numFmtId="164" fontId="4" fillId="0" borderId="1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7" xfId="1" applyNumberFormat="1" applyFont="1" applyFill="1" applyBorder="1" applyAlignment="1">
      <alignment horizontal="center" vertical="center" wrapText="1"/>
    </xf>
    <xf numFmtId="164" fontId="4" fillId="0" borderId="12" xfId="1" applyNumberFormat="1" applyFont="1" applyFill="1" applyBorder="1" applyAlignment="1">
      <alignment horizontal="center" vertical="center" wrapText="1"/>
    </xf>
    <xf numFmtId="164" fontId="4" fillId="0" borderId="13" xfId="1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4" fillId="2" borderId="12" xfId="1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164" fontId="7" fillId="0" borderId="23" xfId="1" applyNumberFormat="1" applyFont="1" applyFill="1" applyBorder="1" applyAlignment="1">
      <alignment horizontal="center" vertical="center" wrapText="1"/>
    </xf>
    <xf numFmtId="164" fontId="7" fillId="0" borderId="24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64" fontId="4" fillId="0" borderId="25" xfId="1" applyNumberFormat="1" applyFont="1" applyFill="1" applyBorder="1" applyAlignment="1">
      <alignment horizontal="center" vertical="center" wrapText="1"/>
    </xf>
    <xf numFmtId="164" fontId="4" fillId="0" borderId="26" xfId="1" applyNumberFormat="1" applyFont="1" applyFill="1" applyBorder="1" applyAlignment="1">
      <alignment horizontal="center" vertical="center" wrapText="1"/>
    </xf>
    <xf numFmtId="164" fontId="7" fillId="2" borderId="12" xfId="1" applyNumberFormat="1" applyFont="1" applyFill="1" applyBorder="1" applyAlignment="1">
      <alignment horizontal="center" vertical="center" wrapText="1"/>
    </xf>
    <xf numFmtId="164" fontId="4" fillId="2" borderId="25" xfId="1" applyNumberFormat="1" applyFont="1" applyFill="1" applyBorder="1" applyAlignment="1">
      <alignment horizontal="center" vertical="center" wrapText="1"/>
    </xf>
    <xf numFmtId="164" fontId="4" fillId="2" borderId="26" xfId="1" applyNumberFormat="1" applyFont="1" applyFill="1" applyBorder="1" applyAlignment="1">
      <alignment horizontal="center" vertical="center" wrapText="1"/>
    </xf>
    <xf numFmtId="164" fontId="8" fillId="2" borderId="26" xfId="1" applyNumberFormat="1" applyFont="1" applyFill="1" applyBorder="1" applyAlignment="1">
      <alignment horizontal="center" vertical="center" wrapText="1"/>
    </xf>
    <xf numFmtId="164" fontId="7" fillId="2" borderId="15" xfId="1" applyNumberFormat="1" applyFont="1" applyFill="1" applyBorder="1" applyAlignment="1">
      <alignment horizontal="center" vertical="center" wrapText="1"/>
    </xf>
    <xf numFmtId="164" fontId="7" fillId="2" borderId="25" xfId="1" applyNumberFormat="1" applyFont="1" applyFill="1" applyBorder="1" applyAlignment="1">
      <alignment horizontal="center" vertical="center" wrapText="1"/>
    </xf>
    <xf numFmtId="164" fontId="7" fillId="2" borderId="26" xfId="1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7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center" vertical="center" wrapText="1"/>
    </xf>
    <xf numFmtId="164" fontId="7" fillId="0" borderId="21" xfId="1" applyNumberFormat="1" applyFont="1" applyFill="1" applyBorder="1" applyAlignment="1">
      <alignment horizontal="center" vertical="center" wrapText="1"/>
    </xf>
    <xf numFmtId="164" fontId="4" fillId="0" borderId="14" xfId="1" applyNumberFormat="1" applyFont="1" applyFill="1" applyBorder="1" applyAlignment="1">
      <alignment horizontal="center" vertical="center" wrapText="1"/>
    </xf>
    <xf numFmtId="164" fontId="4" fillId="0" borderId="21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69"/>
  <sheetViews>
    <sheetView tabSelected="1" zoomScaleNormal="100" workbookViewId="0">
      <selection activeCell="E35" sqref="E35"/>
    </sheetView>
  </sheetViews>
  <sheetFormatPr defaultRowHeight="18.75" x14ac:dyDescent="0.3"/>
  <cols>
    <col min="1" max="1" width="2.5703125" style="9" customWidth="1"/>
    <col min="2" max="2" width="47.42578125" style="5" customWidth="1"/>
    <col min="3" max="3" width="25.42578125" style="6" customWidth="1"/>
    <col min="4" max="4" width="14.7109375" style="7" customWidth="1"/>
    <col min="5" max="5" width="14.7109375" style="8" customWidth="1"/>
    <col min="6" max="10" width="14.7109375" style="9" customWidth="1"/>
    <col min="11" max="11" width="9.5703125" style="9" customWidth="1"/>
    <col min="12" max="12" width="9.28515625" style="9" customWidth="1"/>
    <col min="13" max="257" width="9.140625" style="9"/>
    <col min="258" max="258" width="40.28515625" style="9" customWidth="1"/>
    <col min="259" max="259" width="25.42578125" style="9" customWidth="1"/>
    <col min="260" max="266" width="14.7109375" style="9" customWidth="1"/>
    <col min="267" max="513" width="9.140625" style="9"/>
    <col min="514" max="514" width="40.28515625" style="9" customWidth="1"/>
    <col min="515" max="515" width="25.42578125" style="9" customWidth="1"/>
    <col min="516" max="522" width="14.7109375" style="9" customWidth="1"/>
    <col min="523" max="769" width="9.140625" style="9"/>
    <col min="770" max="770" width="40.28515625" style="9" customWidth="1"/>
    <col min="771" max="771" width="25.42578125" style="9" customWidth="1"/>
    <col min="772" max="778" width="14.7109375" style="9" customWidth="1"/>
    <col min="779" max="1025" width="9.140625" style="9"/>
    <col min="1026" max="1026" width="40.28515625" style="9" customWidth="1"/>
    <col min="1027" max="1027" width="25.42578125" style="9" customWidth="1"/>
    <col min="1028" max="1034" width="14.7109375" style="9" customWidth="1"/>
    <col min="1035" max="1281" width="9.140625" style="9"/>
    <col min="1282" max="1282" width="40.28515625" style="9" customWidth="1"/>
    <col min="1283" max="1283" width="25.42578125" style="9" customWidth="1"/>
    <col min="1284" max="1290" width="14.7109375" style="9" customWidth="1"/>
    <col min="1291" max="1537" width="9.140625" style="9"/>
    <col min="1538" max="1538" width="40.28515625" style="9" customWidth="1"/>
    <col min="1539" max="1539" width="25.42578125" style="9" customWidth="1"/>
    <col min="1540" max="1546" width="14.7109375" style="9" customWidth="1"/>
    <col min="1547" max="1793" width="9.140625" style="9"/>
    <col min="1794" max="1794" width="40.28515625" style="9" customWidth="1"/>
    <col min="1795" max="1795" width="25.42578125" style="9" customWidth="1"/>
    <col min="1796" max="1802" width="14.7109375" style="9" customWidth="1"/>
    <col min="1803" max="2049" width="9.140625" style="9"/>
    <col min="2050" max="2050" width="40.28515625" style="9" customWidth="1"/>
    <col min="2051" max="2051" width="25.42578125" style="9" customWidth="1"/>
    <col min="2052" max="2058" width="14.7109375" style="9" customWidth="1"/>
    <col min="2059" max="2305" width="9.140625" style="9"/>
    <col min="2306" max="2306" width="40.28515625" style="9" customWidth="1"/>
    <col min="2307" max="2307" width="25.42578125" style="9" customWidth="1"/>
    <col min="2308" max="2314" width="14.7109375" style="9" customWidth="1"/>
    <col min="2315" max="2561" width="9.140625" style="9"/>
    <col min="2562" max="2562" width="40.28515625" style="9" customWidth="1"/>
    <col min="2563" max="2563" width="25.42578125" style="9" customWidth="1"/>
    <col min="2564" max="2570" width="14.7109375" style="9" customWidth="1"/>
    <col min="2571" max="2817" width="9.140625" style="9"/>
    <col min="2818" max="2818" width="40.28515625" style="9" customWidth="1"/>
    <col min="2819" max="2819" width="25.42578125" style="9" customWidth="1"/>
    <col min="2820" max="2826" width="14.7109375" style="9" customWidth="1"/>
    <col min="2827" max="3073" width="9.140625" style="9"/>
    <col min="3074" max="3074" width="40.28515625" style="9" customWidth="1"/>
    <col min="3075" max="3075" width="25.42578125" style="9" customWidth="1"/>
    <col min="3076" max="3082" width="14.7109375" style="9" customWidth="1"/>
    <col min="3083" max="3329" width="9.140625" style="9"/>
    <col min="3330" max="3330" width="40.28515625" style="9" customWidth="1"/>
    <col min="3331" max="3331" width="25.42578125" style="9" customWidth="1"/>
    <col min="3332" max="3338" width="14.7109375" style="9" customWidth="1"/>
    <col min="3339" max="3585" width="9.140625" style="9"/>
    <col min="3586" max="3586" width="40.28515625" style="9" customWidth="1"/>
    <col min="3587" max="3587" width="25.42578125" style="9" customWidth="1"/>
    <col min="3588" max="3594" width="14.7109375" style="9" customWidth="1"/>
    <col min="3595" max="3841" width="9.140625" style="9"/>
    <col min="3842" max="3842" width="40.28515625" style="9" customWidth="1"/>
    <col min="3843" max="3843" width="25.42578125" style="9" customWidth="1"/>
    <col min="3844" max="3850" width="14.7109375" style="9" customWidth="1"/>
    <col min="3851" max="4097" width="9.140625" style="9"/>
    <col min="4098" max="4098" width="40.28515625" style="9" customWidth="1"/>
    <col min="4099" max="4099" width="25.42578125" style="9" customWidth="1"/>
    <col min="4100" max="4106" width="14.7109375" style="9" customWidth="1"/>
    <col min="4107" max="4353" width="9.140625" style="9"/>
    <col min="4354" max="4354" width="40.28515625" style="9" customWidth="1"/>
    <col min="4355" max="4355" width="25.42578125" style="9" customWidth="1"/>
    <col min="4356" max="4362" width="14.7109375" style="9" customWidth="1"/>
    <col min="4363" max="4609" width="9.140625" style="9"/>
    <col min="4610" max="4610" width="40.28515625" style="9" customWidth="1"/>
    <col min="4611" max="4611" width="25.42578125" style="9" customWidth="1"/>
    <col min="4612" max="4618" width="14.7109375" style="9" customWidth="1"/>
    <col min="4619" max="4865" width="9.140625" style="9"/>
    <col min="4866" max="4866" width="40.28515625" style="9" customWidth="1"/>
    <col min="4867" max="4867" width="25.42578125" style="9" customWidth="1"/>
    <col min="4868" max="4874" width="14.7109375" style="9" customWidth="1"/>
    <col min="4875" max="5121" width="9.140625" style="9"/>
    <col min="5122" max="5122" width="40.28515625" style="9" customWidth="1"/>
    <col min="5123" max="5123" width="25.42578125" style="9" customWidth="1"/>
    <col min="5124" max="5130" width="14.7109375" style="9" customWidth="1"/>
    <col min="5131" max="5377" width="9.140625" style="9"/>
    <col min="5378" max="5378" width="40.28515625" style="9" customWidth="1"/>
    <col min="5379" max="5379" width="25.42578125" style="9" customWidth="1"/>
    <col min="5380" max="5386" width="14.7109375" style="9" customWidth="1"/>
    <col min="5387" max="5633" width="9.140625" style="9"/>
    <col min="5634" max="5634" width="40.28515625" style="9" customWidth="1"/>
    <col min="5635" max="5635" width="25.42578125" style="9" customWidth="1"/>
    <col min="5636" max="5642" width="14.7109375" style="9" customWidth="1"/>
    <col min="5643" max="5889" width="9.140625" style="9"/>
    <col min="5890" max="5890" width="40.28515625" style="9" customWidth="1"/>
    <col min="5891" max="5891" width="25.42578125" style="9" customWidth="1"/>
    <col min="5892" max="5898" width="14.7109375" style="9" customWidth="1"/>
    <col min="5899" max="6145" width="9.140625" style="9"/>
    <col min="6146" max="6146" width="40.28515625" style="9" customWidth="1"/>
    <col min="6147" max="6147" width="25.42578125" style="9" customWidth="1"/>
    <col min="6148" max="6154" width="14.7109375" style="9" customWidth="1"/>
    <col min="6155" max="6401" width="9.140625" style="9"/>
    <col min="6402" max="6402" width="40.28515625" style="9" customWidth="1"/>
    <col min="6403" max="6403" width="25.42578125" style="9" customWidth="1"/>
    <col min="6404" max="6410" width="14.7109375" style="9" customWidth="1"/>
    <col min="6411" max="6657" width="9.140625" style="9"/>
    <col min="6658" max="6658" width="40.28515625" style="9" customWidth="1"/>
    <col min="6659" max="6659" width="25.42578125" style="9" customWidth="1"/>
    <col min="6660" max="6666" width="14.7109375" style="9" customWidth="1"/>
    <col min="6667" max="6913" width="9.140625" style="9"/>
    <col min="6914" max="6914" width="40.28515625" style="9" customWidth="1"/>
    <col min="6915" max="6915" width="25.42578125" style="9" customWidth="1"/>
    <col min="6916" max="6922" width="14.7109375" style="9" customWidth="1"/>
    <col min="6923" max="7169" width="9.140625" style="9"/>
    <col min="7170" max="7170" width="40.28515625" style="9" customWidth="1"/>
    <col min="7171" max="7171" width="25.42578125" style="9" customWidth="1"/>
    <col min="7172" max="7178" width="14.7109375" style="9" customWidth="1"/>
    <col min="7179" max="7425" width="9.140625" style="9"/>
    <col min="7426" max="7426" width="40.28515625" style="9" customWidth="1"/>
    <col min="7427" max="7427" width="25.42578125" style="9" customWidth="1"/>
    <col min="7428" max="7434" width="14.7109375" style="9" customWidth="1"/>
    <col min="7435" max="7681" width="9.140625" style="9"/>
    <col min="7682" max="7682" width="40.28515625" style="9" customWidth="1"/>
    <col min="7683" max="7683" width="25.42578125" style="9" customWidth="1"/>
    <col min="7684" max="7690" width="14.7109375" style="9" customWidth="1"/>
    <col min="7691" max="7937" width="9.140625" style="9"/>
    <col min="7938" max="7938" width="40.28515625" style="9" customWidth="1"/>
    <col min="7939" max="7939" width="25.42578125" style="9" customWidth="1"/>
    <col min="7940" max="7946" width="14.7109375" style="9" customWidth="1"/>
    <col min="7947" max="8193" width="9.140625" style="9"/>
    <col min="8194" max="8194" width="40.28515625" style="9" customWidth="1"/>
    <col min="8195" max="8195" width="25.42578125" style="9" customWidth="1"/>
    <col min="8196" max="8202" width="14.7109375" style="9" customWidth="1"/>
    <col min="8203" max="8449" width="9.140625" style="9"/>
    <col min="8450" max="8450" width="40.28515625" style="9" customWidth="1"/>
    <col min="8451" max="8451" width="25.42578125" style="9" customWidth="1"/>
    <col min="8452" max="8458" width="14.7109375" style="9" customWidth="1"/>
    <col min="8459" max="8705" width="9.140625" style="9"/>
    <col min="8706" max="8706" width="40.28515625" style="9" customWidth="1"/>
    <col min="8707" max="8707" width="25.42578125" style="9" customWidth="1"/>
    <col min="8708" max="8714" width="14.7109375" style="9" customWidth="1"/>
    <col min="8715" max="8961" width="9.140625" style="9"/>
    <col min="8962" max="8962" width="40.28515625" style="9" customWidth="1"/>
    <col min="8963" max="8963" width="25.42578125" style="9" customWidth="1"/>
    <col min="8964" max="8970" width="14.7109375" style="9" customWidth="1"/>
    <col min="8971" max="9217" width="9.140625" style="9"/>
    <col min="9218" max="9218" width="40.28515625" style="9" customWidth="1"/>
    <col min="9219" max="9219" width="25.42578125" style="9" customWidth="1"/>
    <col min="9220" max="9226" width="14.7109375" style="9" customWidth="1"/>
    <col min="9227" max="9473" width="9.140625" style="9"/>
    <col min="9474" max="9474" width="40.28515625" style="9" customWidth="1"/>
    <col min="9475" max="9475" width="25.42578125" style="9" customWidth="1"/>
    <col min="9476" max="9482" width="14.7109375" style="9" customWidth="1"/>
    <col min="9483" max="9729" width="9.140625" style="9"/>
    <col min="9730" max="9730" width="40.28515625" style="9" customWidth="1"/>
    <col min="9731" max="9731" width="25.42578125" style="9" customWidth="1"/>
    <col min="9732" max="9738" width="14.7109375" style="9" customWidth="1"/>
    <col min="9739" max="9985" width="9.140625" style="9"/>
    <col min="9986" max="9986" width="40.28515625" style="9" customWidth="1"/>
    <col min="9987" max="9987" width="25.42578125" style="9" customWidth="1"/>
    <col min="9988" max="9994" width="14.7109375" style="9" customWidth="1"/>
    <col min="9995" max="10241" width="9.140625" style="9"/>
    <col min="10242" max="10242" width="40.28515625" style="9" customWidth="1"/>
    <col min="10243" max="10243" width="25.42578125" style="9" customWidth="1"/>
    <col min="10244" max="10250" width="14.7109375" style="9" customWidth="1"/>
    <col min="10251" max="10497" width="9.140625" style="9"/>
    <col min="10498" max="10498" width="40.28515625" style="9" customWidth="1"/>
    <col min="10499" max="10499" width="25.42578125" style="9" customWidth="1"/>
    <col min="10500" max="10506" width="14.7109375" style="9" customWidth="1"/>
    <col min="10507" max="10753" width="9.140625" style="9"/>
    <col min="10754" max="10754" width="40.28515625" style="9" customWidth="1"/>
    <col min="10755" max="10755" width="25.42578125" style="9" customWidth="1"/>
    <col min="10756" max="10762" width="14.7109375" style="9" customWidth="1"/>
    <col min="10763" max="11009" width="9.140625" style="9"/>
    <col min="11010" max="11010" width="40.28515625" style="9" customWidth="1"/>
    <col min="11011" max="11011" width="25.42578125" style="9" customWidth="1"/>
    <col min="11012" max="11018" width="14.7109375" style="9" customWidth="1"/>
    <col min="11019" max="11265" width="9.140625" style="9"/>
    <col min="11266" max="11266" width="40.28515625" style="9" customWidth="1"/>
    <col min="11267" max="11267" width="25.42578125" style="9" customWidth="1"/>
    <col min="11268" max="11274" width="14.7109375" style="9" customWidth="1"/>
    <col min="11275" max="11521" width="9.140625" style="9"/>
    <col min="11522" max="11522" width="40.28515625" style="9" customWidth="1"/>
    <col min="11523" max="11523" width="25.42578125" style="9" customWidth="1"/>
    <col min="11524" max="11530" width="14.7109375" style="9" customWidth="1"/>
    <col min="11531" max="11777" width="9.140625" style="9"/>
    <col min="11778" max="11778" width="40.28515625" style="9" customWidth="1"/>
    <col min="11779" max="11779" width="25.42578125" style="9" customWidth="1"/>
    <col min="11780" max="11786" width="14.7109375" style="9" customWidth="1"/>
    <col min="11787" max="12033" width="9.140625" style="9"/>
    <col min="12034" max="12034" width="40.28515625" style="9" customWidth="1"/>
    <col min="12035" max="12035" width="25.42578125" style="9" customWidth="1"/>
    <col min="12036" max="12042" width="14.7109375" style="9" customWidth="1"/>
    <col min="12043" max="12289" width="9.140625" style="9"/>
    <col min="12290" max="12290" width="40.28515625" style="9" customWidth="1"/>
    <col min="12291" max="12291" width="25.42578125" style="9" customWidth="1"/>
    <col min="12292" max="12298" width="14.7109375" style="9" customWidth="1"/>
    <col min="12299" max="12545" width="9.140625" style="9"/>
    <col min="12546" max="12546" width="40.28515625" style="9" customWidth="1"/>
    <col min="12547" max="12547" width="25.42578125" style="9" customWidth="1"/>
    <col min="12548" max="12554" width="14.7109375" style="9" customWidth="1"/>
    <col min="12555" max="12801" width="9.140625" style="9"/>
    <col min="12802" max="12802" width="40.28515625" style="9" customWidth="1"/>
    <col min="12803" max="12803" width="25.42578125" style="9" customWidth="1"/>
    <col min="12804" max="12810" width="14.7109375" style="9" customWidth="1"/>
    <col min="12811" max="13057" width="9.140625" style="9"/>
    <col min="13058" max="13058" width="40.28515625" style="9" customWidth="1"/>
    <col min="13059" max="13059" width="25.42578125" style="9" customWidth="1"/>
    <col min="13060" max="13066" width="14.7109375" style="9" customWidth="1"/>
    <col min="13067" max="13313" width="9.140625" style="9"/>
    <col min="13314" max="13314" width="40.28515625" style="9" customWidth="1"/>
    <col min="13315" max="13315" width="25.42578125" style="9" customWidth="1"/>
    <col min="13316" max="13322" width="14.7109375" style="9" customWidth="1"/>
    <col min="13323" max="13569" width="9.140625" style="9"/>
    <col min="13570" max="13570" width="40.28515625" style="9" customWidth="1"/>
    <col min="13571" max="13571" width="25.42578125" style="9" customWidth="1"/>
    <col min="13572" max="13578" width="14.7109375" style="9" customWidth="1"/>
    <col min="13579" max="13825" width="9.140625" style="9"/>
    <col min="13826" max="13826" width="40.28515625" style="9" customWidth="1"/>
    <col min="13827" max="13827" width="25.42578125" style="9" customWidth="1"/>
    <col min="13828" max="13834" width="14.7109375" style="9" customWidth="1"/>
    <col min="13835" max="14081" width="9.140625" style="9"/>
    <col min="14082" max="14082" width="40.28515625" style="9" customWidth="1"/>
    <col min="14083" max="14083" width="25.42578125" style="9" customWidth="1"/>
    <col min="14084" max="14090" width="14.7109375" style="9" customWidth="1"/>
    <col min="14091" max="14337" width="9.140625" style="9"/>
    <col min="14338" max="14338" width="40.28515625" style="9" customWidth="1"/>
    <col min="14339" max="14339" width="25.42578125" style="9" customWidth="1"/>
    <col min="14340" max="14346" width="14.7109375" style="9" customWidth="1"/>
    <col min="14347" max="14593" width="9.140625" style="9"/>
    <col min="14594" max="14594" width="40.28515625" style="9" customWidth="1"/>
    <col min="14595" max="14595" width="25.42578125" style="9" customWidth="1"/>
    <col min="14596" max="14602" width="14.7109375" style="9" customWidth="1"/>
    <col min="14603" max="14849" width="9.140625" style="9"/>
    <col min="14850" max="14850" width="40.28515625" style="9" customWidth="1"/>
    <col min="14851" max="14851" width="25.42578125" style="9" customWidth="1"/>
    <col min="14852" max="14858" width="14.7109375" style="9" customWidth="1"/>
    <col min="14859" max="15105" width="9.140625" style="9"/>
    <col min="15106" max="15106" width="40.28515625" style="9" customWidth="1"/>
    <col min="15107" max="15107" width="25.42578125" style="9" customWidth="1"/>
    <col min="15108" max="15114" width="14.7109375" style="9" customWidth="1"/>
    <col min="15115" max="15361" width="9.140625" style="9"/>
    <col min="15362" max="15362" width="40.28515625" style="9" customWidth="1"/>
    <col min="15363" max="15363" width="25.42578125" style="9" customWidth="1"/>
    <col min="15364" max="15370" width="14.7109375" style="9" customWidth="1"/>
    <col min="15371" max="15617" width="9.140625" style="9"/>
    <col min="15618" max="15618" width="40.28515625" style="9" customWidth="1"/>
    <col min="15619" max="15619" width="25.42578125" style="9" customWidth="1"/>
    <col min="15620" max="15626" width="14.7109375" style="9" customWidth="1"/>
    <col min="15627" max="15873" width="9.140625" style="9"/>
    <col min="15874" max="15874" width="40.28515625" style="9" customWidth="1"/>
    <col min="15875" max="15875" width="25.42578125" style="9" customWidth="1"/>
    <col min="15876" max="15882" width="14.7109375" style="9" customWidth="1"/>
    <col min="15883" max="16129" width="9.140625" style="9"/>
    <col min="16130" max="16130" width="40.28515625" style="9" customWidth="1"/>
    <col min="16131" max="16131" width="25.42578125" style="9" customWidth="1"/>
    <col min="16132" max="16138" width="14.7109375" style="9" customWidth="1"/>
    <col min="16139" max="16384" width="9.140625" style="9"/>
  </cols>
  <sheetData>
    <row r="1" spans="2:11" x14ac:dyDescent="0.3">
      <c r="I1" s="67" t="s">
        <v>2</v>
      </c>
      <c r="J1" s="67"/>
    </row>
    <row r="2" spans="2:11" x14ac:dyDescent="0.3">
      <c r="I2" s="68" t="s">
        <v>1</v>
      </c>
      <c r="J2" s="68"/>
    </row>
    <row r="3" spans="2:11" s="11" customFormat="1" x14ac:dyDescent="0.3">
      <c r="B3" s="69" t="s">
        <v>3</v>
      </c>
      <c r="C3" s="69"/>
      <c r="D3" s="69"/>
      <c r="E3" s="69"/>
      <c r="F3" s="69"/>
      <c r="G3" s="69"/>
      <c r="H3" s="69"/>
      <c r="I3" s="69"/>
      <c r="J3" s="69"/>
      <c r="K3" s="10"/>
    </row>
    <row r="4" spans="2:11" x14ac:dyDescent="0.3">
      <c r="B4" s="70" t="s">
        <v>0</v>
      </c>
      <c r="C4" s="70"/>
      <c r="D4" s="70"/>
      <c r="E4" s="70"/>
      <c r="F4" s="70"/>
      <c r="G4" s="70"/>
      <c r="H4" s="70"/>
      <c r="I4" s="70"/>
      <c r="J4" s="70"/>
      <c r="K4" s="12"/>
    </row>
    <row r="5" spans="2:11" ht="19.5" thickBot="1" x14ac:dyDescent="0.35">
      <c r="C5" s="13"/>
      <c r="D5" s="13"/>
      <c r="E5" s="14"/>
      <c r="F5" s="13"/>
      <c r="G5" s="13"/>
      <c r="H5" s="13"/>
      <c r="I5" s="13"/>
      <c r="J5" s="13" t="s">
        <v>4</v>
      </c>
    </row>
    <row r="6" spans="2:11" ht="18.75" customHeight="1" x14ac:dyDescent="0.3">
      <c r="B6" s="71" t="s">
        <v>5</v>
      </c>
      <c r="C6" s="73" t="s">
        <v>6</v>
      </c>
      <c r="D6" s="73" t="s">
        <v>7</v>
      </c>
      <c r="E6" s="73" t="s">
        <v>8</v>
      </c>
      <c r="F6" s="73"/>
      <c r="G6" s="73"/>
      <c r="H6" s="73"/>
      <c r="I6" s="73"/>
      <c r="J6" s="75"/>
    </row>
    <row r="7" spans="2:11" ht="63" x14ac:dyDescent="0.3">
      <c r="B7" s="72"/>
      <c r="C7" s="74"/>
      <c r="D7" s="74"/>
      <c r="E7" s="15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6" t="s">
        <v>14</v>
      </c>
    </row>
    <row r="8" spans="2:11" x14ac:dyDescent="0.3">
      <c r="B8" s="17">
        <v>1</v>
      </c>
      <c r="C8" s="1">
        <v>2</v>
      </c>
      <c r="D8" s="1">
        <v>3</v>
      </c>
      <c r="E8" s="48">
        <v>4</v>
      </c>
      <c r="F8" s="19">
        <v>5</v>
      </c>
      <c r="G8" s="19">
        <v>6</v>
      </c>
      <c r="H8" s="19">
        <v>7</v>
      </c>
      <c r="I8" s="19">
        <v>8</v>
      </c>
      <c r="J8" s="20">
        <v>9</v>
      </c>
    </row>
    <row r="9" spans="2:11" x14ac:dyDescent="0.3">
      <c r="B9" s="76" t="s">
        <v>23</v>
      </c>
      <c r="C9" s="74" t="s">
        <v>15</v>
      </c>
      <c r="D9" s="2">
        <v>2022</v>
      </c>
      <c r="E9" s="21">
        <f>SUM(F9:J9)</f>
        <v>52898.069999999992</v>
      </c>
      <c r="F9" s="21">
        <f t="shared" ref="F9:J11" si="0">F17+F39</f>
        <v>0</v>
      </c>
      <c r="G9" s="22">
        <f t="shared" si="0"/>
        <v>200.14</v>
      </c>
      <c r="H9" s="22">
        <f t="shared" si="0"/>
        <v>732.1</v>
      </c>
      <c r="I9" s="22">
        <f t="shared" si="0"/>
        <v>51965.829999999994</v>
      </c>
      <c r="J9" s="23">
        <f t="shared" si="0"/>
        <v>0</v>
      </c>
    </row>
    <row r="10" spans="2:11" x14ac:dyDescent="0.3">
      <c r="B10" s="76"/>
      <c r="C10" s="74"/>
      <c r="D10" s="3">
        <v>2023</v>
      </c>
      <c r="E10" s="24">
        <f t="shared" ref="E10:E12" si="1">SUM(F10:J10)</f>
        <v>60411</v>
      </c>
      <c r="F10" s="24">
        <f t="shared" si="0"/>
        <v>0</v>
      </c>
      <c r="G10" s="24">
        <f t="shared" si="0"/>
        <v>0</v>
      </c>
      <c r="H10" s="24">
        <f t="shared" si="0"/>
        <v>1703.1</v>
      </c>
      <c r="I10" s="24">
        <f t="shared" si="0"/>
        <v>58707.9</v>
      </c>
      <c r="J10" s="25">
        <f t="shared" si="0"/>
        <v>0</v>
      </c>
    </row>
    <row r="11" spans="2:11" x14ac:dyDescent="0.3">
      <c r="B11" s="76"/>
      <c r="C11" s="74"/>
      <c r="D11" s="49">
        <v>2024</v>
      </c>
      <c r="E11" s="24">
        <f>SUM(F11:J11)</f>
        <v>57934.599999999991</v>
      </c>
      <c r="F11" s="24">
        <f t="shared" si="0"/>
        <v>0</v>
      </c>
      <c r="G11" s="24">
        <f t="shared" si="0"/>
        <v>0</v>
      </c>
      <c r="H11" s="24">
        <f t="shared" si="0"/>
        <v>2999.1</v>
      </c>
      <c r="I11" s="24">
        <f t="shared" si="0"/>
        <v>54935.499999999993</v>
      </c>
      <c r="J11" s="25">
        <f t="shared" si="0"/>
        <v>0</v>
      </c>
    </row>
    <row r="12" spans="2:11" x14ac:dyDescent="0.3">
      <c r="B12" s="76"/>
      <c r="C12" s="74"/>
      <c r="D12" s="49">
        <v>2025</v>
      </c>
      <c r="E12" s="56">
        <f t="shared" si="1"/>
        <v>63478.899999999994</v>
      </c>
      <c r="F12" s="57">
        <f>F30+F42</f>
        <v>1482.2</v>
      </c>
      <c r="G12" s="57">
        <f t="shared" ref="G12:J12" si="2">G30+G42</f>
        <v>1482.2</v>
      </c>
      <c r="H12" s="57">
        <f t="shared" si="2"/>
        <v>3126.2</v>
      </c>
      <c r="I12" s="57">
        <f t="shared" si="2"/>
        <v>57388.299999999996</v>
      </c>
      <c r="J12" s="58">
        <f t="shared" si="2"/>
        <v>0</v>
      </c>
    </row>
    <row r="13" spans="2:11" x14ac:dyDescent="0.3">
      <c r="B13" s="76"/>
      <c r="C13" s="74"/>
      <c r="D13" s="49">
        <v>2026</v>
      </c>
      <c r="E13" s="57">
        <f>SUM(F13:J13)</f>
        <v>47063.999999999993</v>
      </c>
      <c r="F13" s="57">
        <f t="shared" ref="F13:J13" si="3">F31+F43</f>
        <v>0</v>
      </c>
      <c r="G13" s="57">
        <f t="shared" si="3"/>
        <v>0</v>
      </c>
      <c r="H13" s="57">
        <f t="shared" si="3"/>
        <v>839.6</v>
      </c>
      <c r="I13" s="57">
        <f t="shared" si="3"/>
        <v>46224.399999999994</v>
      </c>
      <c r="J13" s="58">
        <f t="shared" si="3"/>
        <v>0</v>
      </c>
    </row>
    <row r="14" spans="2:11" x14ac:dyDescent="0.3">
      <c r="B14" s="76"/>
      <c r="C14" s="74"/>
      <c r="D14" s="4">
        <v>2027</v>
      </c>
      <c r="E14" s="52">
        <f>SUM(F14:J14)</f>
        <v>47710.999999999993</v>
      </c>
      <c r="F14" s="57">
        <f>F32+F44</f>
        <v>0</v>
      </c>
      <c r="G14" s="57">
        <f t="shared" ref="G14:J14" si="4">G32+G44</f>
        <v>0</v>
      </c>
      <c r="H14" s="57">
        <f t="shared" si="4"/>
        <v>839.6</v>
      </c>
      <c r="I14" s="57">
        <f t="shared" si="4"/>
        <v>46871.399999999994</v>
      </c>
      <c r="J14" s="26">
        <f t="shared" si="4"/>
        <v>0</v>
      </c>
    </row>
    <row r="15" spans="2:11" x14ac:dyDescent="0.3">
      <c r="B15" s="76"/>
      <c r="C15" s="74"/>
      <c r="D15" s="18" t="s">
        <v>16</v>
      </c>
      <c r="E15" s="27">
        <f>SUM(E9:E14)</f>
        <v>329497.56999999995</v>
      </c>
      <c r="F15" s="27">
        <f t="shared" ref="F15:H15" si="5">SUM(F9:F14)</f>
        <v>1482.2</v>
      </c>
      <c r="G15" s="27">
        <f t="shared" si="5"/>
        <v>1682.3400000000001</v>
      </c>
      <c r="H15" s="27">
        <f t="shared" si="5"/>
        <v>10239.700000000001</v>
      </c>
      <c r="I15" s="27">
        <f>SUM(I9:I14)</f>
        <v>316093.32999999996</v>
      </c>
      <c r="J15" s="28">
        <f>SUM(J9:J14)</f>
        <v>0</v>
      </c>
    </row>
    <row r="16" spans="2:11" x14ac:dyDescent="0.3">
      <c r="B16" s="77" t="s">
        <v>42</v>
      </c>
      <c r="C16" s="78"/>
      <c r="D16" s="78"/>
      <c r="E16" s="78"/>
      <c r="F16" s="78"/>
      <c r="G16" s="78"/>
      <c r="H16" s="78"/>
      <c r="I16" s="78"/>
      <c r="J16" s="79"/>
    </row>
    <row r="17" spans="2:10" ht="20.45" customHeight="1" x14ac:dyDescent="0.3">
      <c r="B17" s="76" t="s">
        <v>43</v>
      </c>
      <c r="C17" s="74" t="s">
        <v>44</v>
      </c>
      <c r="D17" s="2">
        <v>2022</v>
      </c>
      <c r="E17" s="21">
        <f>SUM(F17:J17)</f>
        <v>0</v>
      </c>
      <c r="F17" s="42">
        <f>F21</f>
        <v>0</v>
      </c>
      <c r="G17" s="42">
        <f t="shared" ref="G17:J17" si="6">G21</f>
        <v>0</v>
      </c>
      <c r="H17" s="42">
        <f t="shared" si="6"/>
        <v>0</v>
      </c>
      <c r="I17" s="42">
        <f t="shared" si="6"/>
        <v>0</v>
      </c>
      <c r="J17" s="43">
        <f t="shared" si="6"/>
        <v>0</v>
      </c>
    </row>
    <row r="18" spans="2:10" ht="20.45" customHeight="1" x14ac:dyDescent="0.3">
      <c r="B18" s="76"/>
      <c r="C18" s="74"/>
      <c r="D18" s="3">
        <v>2023</v>
      </c>
      <c r="E18" s="24">
        <f>SUM(F18:J18)</f>
        <v>9000</v>
      </c>
      <c r="F18" s="31">
        <f t="shared" ref="F18:J19" si="7">F22</f>
        <v>0</v>
      </c>
      <c r="G18" s="31">
        <f t="shared" si="7"/>
        <v>0</v>
      </c>
      <c r="H18" s="31">
        <f t="shared" si="7"/>
        <v>0</v>
      </c>
      <c r="I18" s="31">
        <f>I22</f>
        <v>9000</v>
      </c>
      <c r="J18" s="32">
        <f t="shared" si="7"/>
        <v>0</v>
      </c>
    </row>
    <row r="19" spans="2:10" ht="21.6" customHeight="1" x14ac:dyDescent="0.3">
      <c r="B19" s="76"/>
      <c r="C19" s="74"/>
      <c r="D19" s="49">
        <v>2024</v>
      </c>
      <c r="E19" s="24">
        <f>SUM(F19:J19)</f>
        <v>0</v>
      </c>
      <c r="F19" s="31">
        <f>F23</f>
        <v>0</v>
      </c>
      <c r="G19" s="31">
        <f t="shared" si="7"/>
        <v>0</v>
      </c>
      <c r="H19" s="31">
        <f t="shared" si="7"/>
        <v>0</v>
      </c>
      <c r="I19" s="31">
        <f>I23</f>
        <v>0</v>
      </c>
      <c r="J19" s="32">
        <f>J23</f>
        <v>0</v>
      </c>
    </row>
    <row r="20" spans="2:10" ht="19.899999999999999" customHeight="1" x14ac:dyDescent="0.3">
      <c r="B20" s="76"/>
      <c r="C20" s="74"/>
      <c r="D20" s="18" t="s">
        <v>16</v>
      </c>
      <c r="E20" s="27">
        <f t="shared" ref="E20:J20" si="8">SUM(E17:E19)</f>
        <v>9000</v>
      </c>
      <c r="F20" s="27">
        <f t="shared" si="8"/>
        <v>0</v>
      </c>
      <c r="G20" s="27">
        <f t="shared" si="8"/>
        <v>0</v>
      </c>
      <c r="H20" s="27">
        <f t="shared" si="8"/>
        <v>0</v>
      </c>
      <c r="I20" s="27">
        <f t="shared" si="8"/>
        <v>9000</v>
      </c>
      <c r="J20" s="28">
        <f t="shared" si="8"/>
        <v>0</v>
      </c>
    </row>
    <row r="21" spans="2:10" x14ac:dyDescent="0.3">
      <c r="B21" s="76" t="s">
        <v>45</v>
      </c>
      <c r="C21" s="74" t="s">
        <v>46</v>
      </c>
      <c r="D21" s="2">
        <v>2022</v>
      </c>
      <c r="E21" s="21">
        <f>SUM(F21:J21)</f>
        <v>0</v>
      </c>
      <c r="F21" s="42">
        <f t="shared" ref="F21:F23" si="9">F25</f>
        <v>0</v>
      </c>
      <c r="G21" s="42">
        <f t="shared" ref="G21:J23" si="10">G25</f>
        <v>0</v>
      </c>
      <c r="H21" s="42">
        <f t="shared" si="10"/>
        <v>0</v>
      </c>
      <c r="I21" s="42">
        <f t="shared" si="10"/>
        <v>0</v>
      </c>
      <c r="J21" s="43">
        <f t="shared" si="10"/>
        <v>0</v>
      </c>
    </row>
    <row r="22" spans="2:10" x14ac:dyDescent="0.3">
      <c r="B22" s="76"/>
      <c r="C22" s="74"/>
      <c r="D22" s="3">
        <v>2023</v>
      </c>
      <c r="E22" s="24">
        <f>SUM(F22:J22)</f>
        <v>9000</v>
      </c>
      <c r="F22" s="31">
        <f t="shared" si="9"/>
        <v>0</v>
      </c>
      <c r="G22" s="31">
        <f t="shared" si="10"/>
        <v>0</v>
      </c>
      <c r="H22" s="31">
        <f t="shared" si="10"/>
        <v>0</v>
      </c>
      <c r="I22" s="31">
        <f>I26</f>
        <v>9000</v>
      </c>
      <c r="J22" s="32">
        <f t="shared" si="10"/>
        <v>0</v>
      </c>
    </row>
    <row r="23" spans="2:10" x14ac:dyDescent="0.3">
      <c r="B23" s="76"/>
      <c r="C23" s="74"/>
      <c r="D23" s="49">
        <v>2024</v>
      </c>
      <c r="E23" s="24">
        <f>SUM(F23:J23)</f>
        <v>0</v>
      </c>
      <c r="F23" s="31">
        <f t="shared" si="9"/>
        <v>0</v>
      </c>
      <c r="G23" s="31">
        <f t="shared" si="10"/>
        <v>0</v>
      </c>
      <c r="H23" s="31">
        <f t="shared" si="10"/>
        <v>0</v>
      </c>
      <c r="I23" s="31">
        <f>I27</f>
        <v>0</v>
      </c>
      <c r="J23" s="32">
        <f>J27</f>
        <v>0</v>
      </c>
    </row>
    <row r="24" spans="2:10" x14ac:dyDescent="0.3">
      <c r="B24" s="76"/>
      <c r="C24" s="74"/>
      <c r="D24" s="18" t="s">
        <v>16</v>
      </c>
      <c r="E24" s="27">
        <f t="shared" ref="E24:J24" si="11">SUM(E21:E23)</f>
        <v>9000</v>
      </c>
      <c r="F24" s="27">
        <f t="shared" si="11"/>
        <v>0</v>
      </c>
      <c r="G24" s="27">
        <f t="shared" si="11"/>
        <v>0</v>
      </c>
      <c r="H24" s="27">
        <f t="shared" si="11"/>
        <v>0</v>
      </c>
      <c r="I24" s="27">
        <f t="shared" si="11"/>
        <v>9000</v>
      </c>
      <c r="J24" s="28">
        <f t="shared" si="11"/>
        <v>0</v>
      </c>
    </row>
    <row r="25" spans="2:10" x14ac:dyDescent="0.3">
      <c r="B25" s="76" t="s">
        <v>37</v>
      </c>
      <c r="C25" s="74" t="s">
        <v>38</v>
      </c>
      <c r="D25" s="2">
        <v>2022</v>
      </c>
      <c r="E25" s="21">
        <f>SUM(F25:J25)</f>
        <v>0</v>
      </c>
      <c r="F25" s="42"/>
      <c r="G25" s="42"/>
      <c r="H25" s="42"/>
      <c r="I25" s="42"/>
      <c r="J25" s="29"/>
    </row>
    <row r="26" spans="2:10" x14ac:dyDescent="0.3">
      <c r="B26" s="76"/>
      <c r="C26" s="74"/>
      <c r="D26" s="3">
        <v>2023</v>
      </c>
      <c r="E26" s="24">
        <f>SUM(F26:J26)</f>
        <v>9000</v>
      </c>
      <c r="F26" s="31"/>
      <c r="G26" s="31"/>
      <c r="H26" s="31"/>
      <c r="I26" s="31">
        <v>9000</v>
      </c>
      <c r="J26" s="30"/>
    </row>
    <row r="27" spans="2:10" x14ac:dyDescent="0.3">
      <c r="B27" s="76"/>
      <c r="C27" s="74"/>
      <c r="D27" s="49">
        <v>2024</v>
      </c>
      <c r="E27" s="24">
        <f>SUM(F27:J27)</f>
        <v>0</v>
      </c>
      <c r="F27" s="53"/>
      <c r="G27" s="53"/>
      <c r="H27" s="53"/>
      <c r="I27" s="53"/>
      <c r="J27" s="55"/>
    </row>
    <row r="28" spans="2:10" x14ac:dyDescent="0.3">
      <c r="B28" s="76"/>
      <c r="C28" s="74"/>
      <c r="D28" s="18" t="s">
        <v>16</v>
      </c>
      <c r="E28" s="27">
        <f t="shared" ref="E28:J28" si="12">SUM(E25:E27)</f>
        <v>9000</v>
      </c>
      <c r="F28" s="27">
        <f t="shared" si="12"/>
        <v>0</v>
      </c>
      <c r="G28" s="27">
        <f t="shared" si="12"/>
        <v>0</v>
      </c>
      <c r="H28" s="27">
        <f t="shared" si="12"/>
        <v>0</v>
      </c>
      <c r="I28" s="27">
        <f t="shared" si="12"/>
        <v>9000</v>
      </c>
      <c r="J28" s="28">
        <f t="shared" si="12"/>
        <v>0</v>
      </c>
    </row>
    <row r="29" spans="2:10" x14ac:dyDescent="0.3">
      <c r="B29" s="77" t="s">
        <v>50</v>
      </c>
      <c r="C29" s="78"/>
      <c r="D29" s="78"/>
      <c r="E29" s="78"/>
      <c r="F29" s="78"/>
      <c r="G29" s="78"/>
      <c r="H29" s="78"/>
      <c r="I29" s="78"/>
      <c r="J29" s="79"/>
    </row>
    <row r="30" spans="2:10" x14ac:dyDescent="0.3">
      <c r="B30" s="76" t="s">
        <v>51</v>
      </c>
      <c r="C30" s="74" t="s">
        <v>25</v>
      </c>
      <c r="D30" s="2">
        <v>2025</v>
      </c>
      <c r="E30" s="22">
        <f>SUM(F30:J30)</f>
        <v>3187.5</v>
      </c>
      <c r="F30" s="42">
        <f t="shared" ref="F30:J30" si="13">F34</f>
        <v>1482.2</v>
      </c>
      <c r="G30" s="42">
        <f t="shared" si="13"/>
        <v>1482.2</v>
      </c>
      <c r="H30" s="42">
        <f t="shared" si="13"/>
        <v>0</v>
      </c>
      <c r="I30" s="42">
        <f t="shared" si="13"/>
        <v>223.1</v>
      </c>
      <c r="J30" s="43">
        <f t="shared" si="13"/>
        <v>0</v>
      </c>
    </row>
    <row r="31" spans="2:10" x14ac:dyDescent="0.3">
      <c r="B31" s="76"/>
      <c r="C31" s="74"/>
      <c r="D31" s="3">
        <v>2026</v>
      </c>
      <c r="E31" s="24">
        <f t="shared" ref="E31" si="14">SUM(F31:J31)</f>
        <v>0</v>
      </c>
      <c r="F31" s="31">
        <f t="shared" ref="F31:J31" si="15">F35</f>
        <v>0</v>
      </c>
      <c r="G31" s="31">
        <f t="shared" si="15"/>
        <v>0</v>
      </c>
      <c r="H31" s="31">
        <f t="shared" si="15"/>
        <v>0</v>
      </c>
      <c r="I31" s="31">
        <f t="shared" si="15"/>
        <v>0</v>
      </c>
      <c r="J31" s="32">
        <f t="shared" si="15"/>
        <v>0</v>
      </c>
    </row>
    <row r="32" spans="2:10" x14ac:dyDescent="0.3">
      <c r="B32" s="76"/>
      <c r="C32" s="74"/>
      <c r="D32" s="49">
        <v>2027</v>
      </c>
      <c r="E32" s="52">
        <f>SUM(F32:J32)</f>
        <v>0</v>
      </c>
      <c r="F32" s="44">
        <f>F36</f>
        <v>0</v>
      </c>
      <c r="G32" s="44">
        <f t="shared" ref="G32:J32" si="16">G36</f>
        <v>0</v>
      </c>
      <c r="H32" s="44">
        <f t="shared" si="16"/>
        <v>0</v>
      </c>
      <c r="I32" s="44">
        <f t="shared" si="16"/>
        <v>0</v>
      </c>
      <c r="J32" s="33">
        <f t="shared" si="16"/>
        <v>0</v>
      </c>
    </row>
    <row r="33" spans="2:10" x14ac:dyDescent="0.3">
      <c r="B33" s="76"/>
      <c r="C33" s="74"/>
      <c r="D33" s="18" t="s">
        <v>16</v>
      </c>
      <c r="E33" s="27">
        <f t="shared" ref="E33:J33" si="17">SUM(E30:E32)</f>
        <v>3187.5</v>
      </c>
      <c r="F33" s="27">
        <f t="shared" si="17"/>
        <v>1482.2</v>
      </c>
      <c r="G33" s="27">
        <f t="shared" si="17"/>
        <v>1482.2</v>
      </c>
      <c r="H33" s="27">
        <f t="shared" si="17"/>
        <v>0</v>
      </c>
      <c r="I33" s="27">
        <f t="shared" si="17"/>
        <v>223.1</v>
      </c>
      <c r="J33" s="28">
        <f t="shared" si="17"/>
        <v>0</v>
      </c>
    </row>
    <row r="34" spans="2:10" x14ac:dyDescent="0.3">
      <c r="B34" s="76" t="s">
        <v>52</v>
      </c>
      <c r="C34" s="74" t="s">
        <v>25</v>
      </c>
      <c r="D34" s="2">
        <v>2025</v>
      </c>
      <c r="E34" s="22">
        <f>SUM(F34:J34)</f>
        <v>3187.5</v>
      </c>
      <c r="F34" s="31">
        <v>1482.2</v>
      </c>
      <c r="G34" s="31">
        <v>1482.2</v>
      </c>
      <c r="H34" s="42"/>
      <c r="I34" s="31">
        <v>223.1</v>
      </c>
      <c r="J34" s="29"/>
    </row>
    <row r="35" spans="2:10" x14ac:dyDescent="0.3">
      <c r="B35" s="76"/>
      <c r="C35" s="74"/>
      <c r="D35" s="3">
        <v>2026</v>
      </c>
      <c r="E35" s="24">
        <f t="shared" ref="E35" si="18">SUM(F35:J35)</f>
        <v>0</v>
      </c>
      <c r="F35" s="31"/>
      <c r="G35" s="31"/>
      <c r="H35" s="31"/>
      <c r="I35" s="31"/>
      <c r="J35" s="30"/>
    </row>
    <row r="36" spans="2:10" x14ac:dyDescent="0.3">
      <c r="B36" s="76"/>
      <c r="C36" s="74"/>
      <c r="D36" s="49">
        <v>2027</v>
      </c>
      <c r="E36" s="52">
        <f>SUM(F36:J36)</f>
        <v>0</v>
      </c>
      <c r="F36" s="53"/>
      <c r="G36" s="53"/>
      <c r="H36" s="53"/>
      <c r="I36" s="53"/>
      <c r="J36" s="55"/>
    </row>
    <row r="37" spans="2:10" x14ac:dyDescent="0.3">
      <c r="B37" s="76"/>
      <c r="C37" s="74"/>
      <c r="D37" s="18" t="s">
        <v>16</v>
      </c>
      <c r="E37" s="27">
        <f t="shared" ref="E37:J37" si="19">SUM(E34:E36)</f>
        <v>3187.5</v>
      </c>
      <c r="F37" s="27">
        <f t="shared" si="19"/>
        <v>1482.2</v>
      </c>
      <c r="G37" s="27">
        <f t="shared" si="19"/>
        <v>1482.2</v>
      </c>
      <c r="H37" s="27">
        <f t="shared" si="19"/>
        <v>0</v>
      </c>
      <c r="I37" s="27">
        <f t="shared" si="19"/>
        <v>223.1</v>
      </c>
      <c r="J37" s="28">
        <f t="shared" si="19"/>
        <v>0</v>
      </c>
    </row>
    <row r="38" spans="2:10" x14ac:dyDescent="0.3">
      <c r="B38" s="77" t="s">
        <v>17</v>
      </c>
      <c r="C38" s="78"/>
      <c r="D38" s="78"/>
      <c r="E38" s="78"/>
      <c r="F38" s="78"/>
      <c r="G38" s="78"/>
      <c r="H38" s="78"/>
      <c r="I38" s="78"/>
      <c r="J38" s="79"/>
    </row>
    <row r="39" spans="2:10" x14ac:dyDescent="0.3">
      <c r="B39" s="76" t="s">
        <v>18</v>
      </c>
      <c r="C39" s="74" t="s">
        <v>15</v>
      </c>
      <c r="D39" s="2">
        <v>2022</v>
      </c>
      <c r="E39" s="21">
        <f>SUM(F39:J39)</f>
        <v>52898.069999999992</v>
      </c>
      <c r="F39" s="42">
        <f t="shared" ref="F39:F43" si="20">F47</f>
        <v>0</v>
      </c>
      <c r="G39" s="42">
        <f t="shared" ref="G39:J39" si="21">G47</f>
        <v>200.14</v>
      </c>
      <c r="H39" s="42">
        <f t="shared" si="21"/>
        <v>732.1</v>
      </c>
      <c r="I39" s="42">
        <f t="shared" si="21"/>
        <v>51965.829999999994</v>
      </c>
      <c r="J39" s="43">
        <f t="shared" si="21"/>
        <v>0</v>
      </c>
    </row>
    <row r="40" spans="2:10" x14ac:dyDescent="0.3">
      <c r="B40" s="76"/>
      <c r="C40" s="74"/>
      <c r="D40" s="3">
        <v>2023</v>
      </c>
      <c r="E40" s="24">
        <f>SUM(F40:J40)</f>
        <v>51411</v>
      </c>
      <c r="F40" s="31">
        <f t="shared" si="20"/>
        <v>0</v>
      </c>
      <c r="G40" s="31">
        <f t="shared" ref="G40:J40" si="22">G48</f>
        <v>0</v>
      </c>
      <c r="H40" s="31">
        <f t="shared" si="22"/>
        <v>1703.1</v>
      </c>
      <c r="I40" s="31">
        <f t="shared" si="22"/>
        <v>49707.9</v>
      </c>
      <c r="J40" s="32">
        <f t="shared" si="22"/>
        <v>0</v>
      </c>
    </row>
    <row r="41" spans="2:10" x14ac:dyDescent="0.3">
      <c r="B41" s="76"/>
      <c r="C41" s="74"/>
      <c r="D41" s="49">
        <v>2024</v>
      </c>
      <c r="E41" s="24">
        <f>SUM(F41:J41)</f>
        <v>57934.599999999991</v>
      </c>
      <c r="F41" s="31">
        <f t="shared" si="20"/>
        <v>0</v>
      </c>
      <c r="G41" s="31">
        <f t="shared" ref="G41:J41" si="23">G49</f>
        <v>0</v>
      </c>
      <c r="H41" s="31">
        <f t="shared" si="23"/>
        <v>2999.1</v>
      </c>
      <c r="I41" s="31">
        <f t="shared" si="23"/>
        <v>54935.499999999993</v>
      </c>
      <c r="J41" s="32">
        <f t="shared" si="23"/>
        <v>0</v>
      </c>
    </row>
    <row r="42" spans="2:10" x14ac:dyDescent="0.3">
      <c r="B42" s="76"/>
      <c r="C42" s="74"/>
      <c r="D42" s="49">
        <v>2025</v>
      </c>
      <c r="E42" s="56">
        <f t="shared" ref="E42:E43" si="24">SUM(F42:J42)</f>
        <v>60291.399999999994</v>
      </c>
      <c r="F42" s="53">
        <f t="shared" si="20"/>
        <v>0</v>
      </c>
      <c r="G42" s="53">
        <f t="shared" ref="G42:J42" si="25">G50</f>
        <v>0</v>
      </c>
      <c r="H42" s="53">
        <f t="shared" si="25"/>
        <v>3126.2</v>
      </c>
      <c r="I42" s="53">
        <f t="shared" si="25"/>
        <v>57165.2</v>
      </c>
      <c r="J42" s="54">
        <f t="shared" si="25"/>
        <v>0</v>
      </c>
    </row>
    <row r="43" spans="2:10" x14ac:dyDescent="0.3">
      <c r="B43" s="76"/>
      <c r="C43" s="74"/>
      <c r="D43" s="49">
        <v>2026</v>
      </c>
      <c r="E43" s="57">
        <f t="shared" si="24"/>
        <v>47063.999999999993</v>
      </c>
      <c r="F43" s="53">
        <f t="shared" si="20"/>
        <v>0</v>
      </c>
      <c r="G43" s="53">
        <f t="shared" ref="G43:I44" si="26">G51</f>
        <v>0</v>
      </c>
      <c r="H43" s="53">
        <f t="shared" si="26"/>
        <v>839.6</v>
      </c>
      <c r="I43" s="53">
        <f t="shared" si="26"/>
        <v>46224.399999999994</v>
      </c>
      <c r="J43" s="54">
        <f>J51</f>
        <v>0</v>
      </c>
    </row>
    <row r="44" spans="2:10" x14ac:dyDescent="0.3">
      <c r="B44" s="76"/>
      <c r="C44" s="74"/>
      <c r="D44" s="4">
        <v>2027</v>
      </c>
      <c r="E44" s="52">
        <f>SUM(F44:J44)</f>
        <v>47710.999999999993</v>
      </c>
      <c r="F44" s="53">
        <f>F52</f>
        <v>0</v>
      </c>
      <c r="G44" s="53">
        <f t="shared" si="26"/>
        <v>0</v>
      </c>
      <c r="H44" s="53">
        <f t="shared" si="26"/>
        <v>839.6</v>
      </c>
      <c r="I44" s="53">
        <f>I52</f>
        <v>46871.399999999994</v>
      </c>
      <c r="J44" s="54">
        <f>J52</f>
        <v>0</v>
      </c>
    </row>
    <row r="45" spans="2:10" x14ac:dyDescent="0.3">
      <c r="B45" s="76"/>
      <c r="C45" s="74"/>
      <c r="D45" s="18" t="s">
        <v>16</v>
      </c>
      <c r="E45" s="27">
        <f>SUM(E39:E44)</f>
        <v>317310.06999999995</v>
      </c>
      <c r="F45" s="27">
        <f t="shared" ref="F45:I45" si="27">SUM(F39:F44)</f>
        <v>0</v>
      </c>
      <c r="G45" s="27">
        <f t="shared" si="27"/>
        <v>200.14</v>
      </c>
      <c r="H45" s="27">
        <f t="shared" si="27"/>
        <v>10239.700000000001</v>
      </c>
      <c r="I45" s="27">
        <f t="shared" si="27"/>
        <v>306870.23</v>
      </c>
      <c r="J45" s="28">
        <f>SUM(J39:J44)</f>
        <v>0</v>
      </c>
    </row>
    <row r="46" spans="2:10" x14ac:dyDescent="0.3">
      <c r="B46" s="77" t="s">
        <v>24</v>
      </c>
      <c r="C46" s="78"/>
      <c r="D46" s="78"/>
      <c r="E46" s="78"/>
      <c r="F46" s="78"/>
      <c r="G46" s="78"/>
      <c r="H46" s="78"/>
      <c r="I46" s="78"/>
      <c r="J46" s="79"/>
    </row>
    <row r="47" spans="2:10" x14ac:dyDescent="0.3">
      <c r="B47" s="76" t="s">
        <v>16</v>
      </c>
      <c r="C47" s="74" t="s">
        <v>41</v>
      </c>
      <c r="D47" s="2">
        <v>2022</v>
      </c>
      <c r="E47" s="21">
        <f>SUM(F47:J47)</f>
        <v>52898.069999999992</v>
      </c>
      <c r="F47" s="34">
        <f>F63+F70+F77+F81+F96+F103+F110+F117+F124+F131+F138+F145+F152+F159</f>
        <v>0</v>
      </c>
      <c r="G47" s="34">
        <f>G63+G70+G77+G81+G96+G103+G110+G117+G124+G131+G138+G145+G152+G159</f>
        <v>200.14</v>
      </c>
      <c r="H47" s="34">
        <f>H63+H70+H77+H81+H96+H103+H110+H117+H124+H131+H138+H145+H152+H159</f>
        <v>732.1</v>
      </c>
      <c r="I47" s="34">
        <f>I63+I70+I77+I81+I96+I103+I110+I117+I124+I131+I138+I145+I152+I159</f>
        <v>51965.829999999994</v>
      </c>
      <c r="J47" s="35">
        <f>J63+J70+J77+J81+J96+J103+J110+J117+J124+J131+J138+J145+J152+J159</f>
        <v>0</v>
      </c>
    </row>
    <row r="48" spans="2:10" x14ac:dyDescent="0.3">
      <c r="B48" s="76"/>
      <c r="C48" s="74"/>
      <c r="D48" s="3">
        <v>2023</v>
      </c>
      <c r="E48" s="24">
        <f>SUM(F48:J48)</f>
        <v>51411</v>
      </c>
      <c r="F48" s="36">
        <f>F64+F71+F78+F82+F90+F97+F104+F111+F118+F125+F132+F139+F146+F153+F160</f>
        <v>0</v>
      </c>
      <c r="G48" s="36">
        <f>G64+G71+G78+G82+G90+G97+G104+G111+G118+G125+G132+G139+G146+G153+G160</f>
        <v>0</v>
      </c>
      <c r="H48" s="36">
        <f>H64+H71+H78+H82+H90+H97+H104+H111+H118+H125+H132+H139+H146+H153+H160</f>
        <v>1703.1</v>
      </c>
      <c r="I48" s="36">
        <f>I64+I71+I78+I82+I90+I97+I104+I111+I118+I125+I132+I139+I146+I153+I160</f>
        <v>49707.9</v>
      </c>
      <c r="J48" s="37">
        <f>J64+J71+J78+J82+J90+J97+J104+J111+J118+J125+J132+J139+J146+J153+J160</f>
        <v>0</v>
      </c>
    </row>
    <row r="49" spans="2:10" x14ac:dyDescent="0.3">
      <c r="B49" s="76"/>
      <c r="C49" s="74"/>
      <c r="D49" s="49">
        <v>2024</v>
      </c>
      <c r="E49" s="24">
        <f>SUM(F49:J49)</f>
        <v>57934.599999999991</v>
      </c>
      <c r="F49" s="36">
        <f>F54+F65+F72+F79+F83+F85+F91+F98+F105+F112+F119+F126+F133+F140+F147+F154+F161</f>
        <v>0</v>
      </c>
      <c r="G49" s="36">
        <f>G54+G65+G72+G79+G83+G85+G91+G98+G105+G112+G119+G126+G133+G140+G147+G154+G161</f>
        <v>0</v>
      </c>
      <c r="H49" s="36">
        <f>H54+H65+H72+H79+H83+H85+H91+H98+H105+H112+H119+H126+H133+H140+H147+H154+H161</f>
        <v>2999.1</v>
      </c>
      <c r="I49" s="36">
        <f>I54+I65+I72+I79+I83+I85+I91+I98+I105+I112+I119+I126+I133+I140+I147+I154+I161</f>
        <v>54935.499999999993</v>
      </c>
      <c r="J49" s="51">
        <f>J54+J65+J72+J79+J83+J85+J91+J98+J105+J112+J119+J126+J133+J140+J147+J154+J161</f>
        <v>0</v>
      </c>
    </row>
    <row r="50" spans="2:10" x14ac:dyDescent="0.3">
      <c r="B50" s="76"/>
      <c r="C50" s="74"/>
      <c r="D50" s="49">
        <v>2025</v>
      </c>
      <c r="E50" s="56">
        <f t="shared" ref="E50:E52" si="28">SUM(F50:J50)</f>
        <v>60291.399999999994</v>
      </c>
      <c r="F50" s="50">
        <f>F55+F59+F66+F73+F86+F92+F99+F106+F113+F120+F127+F134+F141+F148+F155+F162+F166</f>
        <v>0</v>
      </c>
      <c r="G50" s="50">
        <f t="shared" ref="G50:J50" si="29">G55+G59+G66+G73+G86+G92+G99+G106+G113+G120+G127+G134+G141+G148+G155+G162+G166</f>
        <v>0</v>
      </c>
      <c r="H50" s="50">
        <f t="shared" si="29"/>
        <v>3126.2</v>
      </c>
      <c r="I50" s="50">
        <f t="shared" si="29"/>
        <v>57165.2</v>
      </c>
      <c r="J50" s="37">
        <f t="shared" si="29"/>
        <v>0</v>
      </c>
    </row>
    <row r="51" spans="2:10" x14ac:dyDescent="0.3">
      <c r="B51" s="76"/>
      <c r="C51" s="74"/>
      <c r="D51" s="49">
        <v>2026</v>
      </c>
      <c r="E51" s="57">
        <f t="shared" si="28"/>
        <v>47063.999999999993</v>
      </c>
      <c r="F51" s="50">
        <f t="shared" ref="F51:J51" si="30">F56+F60+F67+F74+F87+F93+F100+F107+F114+F121+F128+F135+F142+F149+F156+F163+F167</f>
        <v>0</v>
      </c>
      <c r="G51" s="50">
        <f t="shared" si="30"/>
        <v>0</v>
      </c>
      <c r="H51" s="50">
        <f t="shared" si="30"/>
        <v>839.6</v>
      </c>
      <c r="I51" s="50">
        <f t="shared" si="30"/>
        <v>46224.399999999994</v>
      </c>
      <c r="J51" s="51">
        <f t="shared" si="30"/>
        <v>0</v>
      </c>
    </row>
    <row r="52" spans="2:10" x14ac:dyDescent="0.3">
      <c r="B52" s="76"/>
      <c r="C52" s="74"/>
      <c r="D52" s="4">
        <v>2027</v>
      </c>
      <c r="E52" s="52">
        <f t="shared" si="28"/>
        <v>47710.999999999993</v>
      </c>
      <c r="F52" s="50">
        <f>F57+F61+F68+F75+F88+F94+F101+F108+F115+F122+F129+F136+F143+F150+F157+F164+F168</f>
        <v>0</v>
      </c>
      <c r="G52" s="50">
        <f t="shared" ref="G52:I52" si="31">G57+G61+G68+G75+G88+G94+G101+G108+G115+G122+G129+G136+G143+G150+G157+G164+G168</f>
        <v>0</v>
      </c>
      <c r="H52" s="50">
        <f t="shared" si="31"/>
        <v>839.6</v>
      </c>
      <c r="I52" s="50">
        <f t="shared" si="31"/>
        <v>46871.399999999994</v>
      </c>
      <c r="J52" s="41">
        <f>J57+J61+J68+J75+J88+J94+J101+J108+J115+J122+J129+J136+J143+J150+J157+J164+J168</f>
        <v>0</v>
      </c>
    </row>
    <row r="53" spans="2:10" x14ac:dyDescent="0.3">
      <c r="B53" s="76"/>
      <c r="C53" s="74"/>
      <c r="D53" s="18" t="s">
        <v>16</v>
      </c>
      <c r="E53" s="38">
        <f>SUM(E47:E52)</f>
        <v>317310.06999999995</v>
      </c>
      <c r="F53" s="38">
        <f t="shared" ref="F53:I53" si="32">SUM(F47:F52)</f>
        <v>0</v>
      </c>
      <c r="G53" s="38">
        <f t="shared" si="32"/>
        <v>200.14</v>
      </c>
      <c r="H53" s="38">
        <f t="shared" si="32"/>
        <v>10239.700000000001</v>
      </c>
      <c r="I53" s="38">
        <f t="shared" si="32"/>
        <v>306870.23</v>
      </c>
      <c r="J53" s="39">
        <f>SUM(J47:J52)</f>
        <v>0</v>
      </c>
    </row>
    <row r="54" spans="2:10" x14ac:dyDescent="0.3">
      <c r="B54" s="80" t="s">
        <v>37</v>
      </c>
      <c r="C54" s="74" t="s">
        <v>38</v>
      </c>
      <c r="D54" s="49">
        <v>2024</v>
      </c>
      <c r="E54" s="24">
        <f>SUM(F54:J54)</f>
        <v>9000</v>
      </c>
      <c r="F54" s="50"/>
      <c r="G54" s="50"/>
      <c r="H54" s="50"/>
      <c r="I54" s="50">
        <v>9000</v>
      </c>
      <c r="J54" s="51"/>
    </row>
    <row r="55" spans="2:10" x14ac:dyDescent="0.3">
      <c r="B55" s="80"/>
      <c r="C55" s="74"/>
      <c r="D55" s="49">
        <v>2025</v>
      </c>
      <c r="E55" s="56">
        <f t="shared" ref="E55" si="33">SUM(F55:J55)</f>
        <v>9000</v>
      </c>
      <c r="F55" s="50"/>
      <c r="G55" s="50"/>
      <c r="H55" s="50"/>
      <c r="I55" s="50">
        <v>9000</v>
      </c>
      <c r="J55" s="51"/>
    </row>
    <row r="56" spans="2:10" x14ac:dyDescent="0.3">
      <c r="B56" s="80"/>
      <c r="C56" s="74"/>
      <c r="D56" s="49">
        <v>2026</v>
      </c>
      <c r="E56" s="57">
        <f>SUM(F56:J56)</f>
        <v>0</v>
      </c>
      <c r="F56" s="50"/>
      <c r="G56" s="50"/>
      <c r="H56" s="50"/>
      <c r="I56" s="50"/>
      <c r="J56" s="51"/>
    </row>
    <row r="57" spans="2:10" x14ac:dyDescent="0.3">
      <c r="B57" s="80"/>
      <c r="C57" s="74"/>
      <c r="D57" s="4">
        <v>2027</v>
      </c>
      <c r="E57" s="52">
        <f>SUM(F57:J57)</f>
        <v>0</v>
      </c>
      <c r="F57" s="40"/>
      <c r="G57" s="40"/>
      <c r="H57" s="40"/>
      <c r="I57" s="40"/>
      <c r="J57" s="41"/>
    </row>
    <row r="58" spans="2:10" x14ac:dyDescent="0.3">
      <c r="B58" s="81"/>
      <c r="C58" s="74"/>
      <c r="D58" s="18" t="s">
        <v>16</v>
      </c>
      <c r="E58" s="38">
        <f>SUM(E54:E57)</f>
        <v>18000</v>
      </c>
      <c r="F58" s="38">
        <f t="shared" ref="F58:I58" si="34">SUM(F54:F57)</f>
        <v>0</v>
      </c>
      <c r="G58" s="38">
        <f t="shared" si="34"/>
        <v>0</v>
      </c>
      <c r="H58" s="38">
        <f t="shared" si="34"/>
        <v>0</v>
      </c>
      <c r="I58" s="38">
        <f t="shared" si="34"/>
        <v>18000</v>
      </c>
      <c r="J58" s="39">
        <f>SUM(J54:J57)</f>
        <v>0</v>
      </c>
    </row>
    <row r="59" spans="2:10" x14ac:dyDescent="0.3">
      <c r="B59" s="82" t="s">
        <v>19</v>
      </c>
      <c r="C59" s="74" t="s">
        <v>48</v>
      </c>
      <c r="D59" s="2">
        <v>2025</v>
      </c>
      <c r="E59" s="22">
        <f>SUM(F59:J59)</f>
        <v>243.5</v>
      </c>
      <c r="F59" s="34"/>
      <c r="G59" s="34"/>
      <c r="H59" s="34"/>
      <c r="I59" s="34">
        <v>243.5</v>
      </c>
      <c r="J59" s="35"/>
    </row>
    <row r="60" spans="2:10" x14ac:dyDescent="0.3">
      <c r="B60" s="80"/>
      <c r="C60" s="74"/>
      <c r="D60" s="3">
        <v>2026</v>
      </c>
      <c r="E60" s="24">
        <f t="shared" ref="E60" si="35">SUM(F60:J60)</f>
        <v>243.5</v>
      </c>
      <c r="F60" s="36"/>
      <c r="G60" s="36"/>
      <c r="H60" s="36"/>
      <c r="I60" s="36">
        <v>243.5</v>
      </c>
      <c r="J60" s="37"/>
    </row>
    <row r="61" spans="2:10" x14ac:dyDescent="0.3">
      <c r="B61" s="80"/>
      <c r="C61" s="74"/>
      <c r="D61" s="49">
        <v>2027</v>
      </c>
      <c r="E61" s="52">
        <f>SUM(F61:J61)</f>
        <v>243.5</v>
      </c>
      <c r="F61" s="50"/>
      <c r="G61" s="50"/>
      <c r="H61" s="50"/>
      <c r="I61" s="50">
        <v>243.5</v>
      </c>
      <c r="J61" s="51"/>
    </row>
    <row r="62" spans="2:10" x14ac:dyDescent="0.3">
      <c r="B62" s="81"/>
      <c r="C62" s="74"/>
      <c r="D62" s="60" t="s">
        <v>16</v>
      </c>
      <c r="E62" s="21">
        <f>SUM(E59:E61)</f>
        <v>730.5</v>
      </c>
      <c r="F62" s="21">
        <f t="shared" ref="F62:I62" si="36">SUM(F59:F61)</f>
        <v>0</v>
      </c>
      <c r="G62" s="21">
        <f t="shared" si="36"/>
        <v>0</v>
      </c>
      <c r="H62" s="21">
        <f t="shared" si="36"/>
        <v>0</v>
      </c>
      <c r="I62" s="21">
        <f t="shared" si="36"/>
        <v>730.5</v>
      </c>
      <c r="J62" s="28">
        <f>SUM(J59:J61)</f>
        <v>0</v>
      </c>
    </row>
    <row r="63" spans="2:10" x14ac:dyDescent="0.3">
      <c r="B63" s="82" t="s">
        <v>20</v>
      </c>
      <c r="C63" s="74" t="s">
        <v>25</v>
      </c>
      <c r="D63" s="2">
        <v>2022</v>
      </c>
      <c r="E63" s="21">
        <f>SUM(F63:J63)</f>
        <v>1213.4000000000001</v>
      </c>
      <c r="F63" s="34"/>
      <c r="G63" s="34"/>
      <c r="H63" s="34"/>
      <c r="I63" s="34">
        <v>1213.4000000000001</v>
      </c>
      <c r="J63" s="35"/>
    </row>
    <row r="64" spans="2:10" x14ac:dyDescent="0.3">
      <c r="B64" s="80"/>
      <c r="C64" s="74"/>
      <c r="D64" s="3">
        <v>2023</v>
      </c>
      <c r="E64" s="24">
        <f>SUM(F64:J64)</f>
        <v>1808.1</v>
      </c>
      <c r="F64" s="36"/>
      <c r="G64" s="36"/>
      <c r="H64" s="36"/>
      <c r="I64" s="36">
        <v>1808.1</v>
      </c>
      <c r="J64" s="37"/>
    </row>
    <row r="65" spans="2:12" x14ac:dyDescent="0.3">
      <c r="B65" s="80"/>
      <c r="C65" s="74"/>
      <c r="D65" s="49">
        <v>2024</v>
      </c>
      <c r="E65" s="24">
        <f>SUM(F65:J65)</f>
        <v>1458.9</v>
      </c>
      <c r="F65" s="50"/>
      <c r="G65" s="50"/>
      <c r="H65" s="50"/>
      <c r="I65" s="50">
        <v>1458.9</v>
      </c>
      <c r="J65" s="51"/>
    </row>
    <row r="66" spans="2:12" x14ac:dyDescent="0.3">
      <c r="B66" s="80"/>
      <c r="C66" s="74"/>
      <c r="D66" s="49">
        <v>2025</v>
      </c>
      <c r="E66" s="56">
        <f t="shared" ref="E66" si="37">SUM(F66:J66)</f>
        <v>0</v>
      </c>
      <c r="F66" s="50"/>
      <c r="G66" s="50"/>
      <c r="H66" s="50"/>
      <c r="I66" s="50"/>
      <c r="J66" s="51"/>
    </row>
    <row r="67" spans="2:12" x14ac:dyDescent="0.3">
      <c r="B67" s="80"/>
      <c r="C67" s="74"/>
      <c r="D67" s="49">
        <v>2026</v>
      </c>
      <c r="E67" s="57">
        <f>SUM(F67:J67)</f>
        <v>0</v>
      </c>
      <c r="F67" s="50"/>
      <c r="G67" s="50"/>
      <c r="H67" s="50"/>
      <c r="I67" s="50"/>
      <c r="J67" s="51"/>
    </row>
    <row r="68" spans="2:12" x14ac:dyDescent="0.3">
      <c r="B68" s="80"/>
      <c r="C68" s="74"/>
      <c r="D68" s="4">
        <v>2027</v>
      </c>
      <c r="E68" s="52">
        <f>SUM(F68:J68)</f>
        <v>0</v>
      </c>
      <c r="F68" s="40"/>
      <c r="G68" s="40"/>
      <c r="H68" s="40"/>
      <c r="I68" s="40"/>
      <c r="J68" s="41"/>
    </row>
    <row r="69" spans="2:12" x14ac:dyDescent="0.3">
      <c r="B69" s="81"/>
      <c r="C69" s="74"/>
      <c r="D69" s="18" t="s">
        <v>16</v>
      </c>
      <c r="E69" s="38">
        <f>SUM(E63:E68)</f>
        <v>4480.3999999999996</v>
      </c>
      <c r="F69" s="38">
        <f t="shared" ref="F69:I69" si="38">SUM(F63:F68)</f>
        <v>0</v>
      </c>
      <c r="G69" s="38">
        <f t="shared" si="38"/>
        <v>0</v>
      </c>
      <c r="H69" s="38">
        <f t="shared" si="38"/>
        <v>0</v>
      </c>
      <c r="I69" s="38">
        <f t="shared" si="38"/>
        <v>4480.3999999999996</v>
      </c>
      <c r="J69" s="39">
        <f>SUM(J63:J68)</f>
        <v>0</v>
      </c>
    </row>
    <row r="70" spans="2:12" x14ac:dyDescent="0.3">
      <c r="B70" s="82" t="s">
        <v>19</v>
      </c>
      <c r="C70" s="74" t="s">
        <v>25</v>
      </c>
      <c r="D70" s="2">
        <v>2022</v>
      </c>
      <c r="E70" s="21">
        <v>32249.8</v>
      </c>
      <c r="F70" s="42"/>
      <c r="G70" s="42"/>
      <c r="H70" s="42"/>
      <c r="I70" s="42">
        <v>32249.8</v>
      </c>
      <c r="J70" s="43"/>
    </row>
    <row r="71" spans="2:12" x14ac:dyDescent="0.3">
      <c r="B71" s="80"/>
      <c r="C71" s="74"/>
      <c r="D71" s="3">
        <v>2023</v>
      </c>
      <c r="E71" s="24">
        <f>SUM(F71:J71)</f>
        <v>33529.800000000003</v>
      </c>
      <c r="F71" s="31"/>
      <c r="G71" s="31"/>
      <c r="H71" s="31"/>
      <c r="I71" s="31">
        <v>33529.800000000003</v>
      </c>
      <c r="J71" s="32"/>
    </row>
    <row r="72" spans="2:12" x14ac:dyDescent="0.3">
      <c r="B72" s="80"/>
      <c r="C72" s="74"/>
      <c r="D72" s="49">
        <v>2024</v>
      </c>
      <c r="E72" s="24">
        <f>SUM(F72:J72)</f>
        <v>31186.400000000001</v>
      </c>
      <c r="F72" s="53"/>
      <c r="G72" s="53"/>
      <c r="H72" s="53"/>
      <c r="I72" s="53">
        <v>31186.400000000001</v>
      </c>
      <c r="J72" s="54"/>
      <c r="K72" s="59"/>
      <c r="L72" s="59"/>
    </row>
    <row r="73" spans="2:12" x14ac:dyDescent="0.3">
      <c r="B73" s="80"/>
      <c r="C73" s="74"/>
      <c r="D73" s="49">
        <v>2025</v>
      </c>
      <c r="E73" s="56">
        <f t="shared" ref="E73" si="39">SUM(F73:J73)</f>
        <v>35093.199999999997</v>
      </c>
      <c r="F73" s="53"/>
      <c r="G73" s="53"/>
      <c r="H73" s="53"/>
      <c r="I73" s="53">
        <v>35093.199999999997</v>
      </c>
      <c r="J73" s="54"/>
      <c r="K73" s="59"/>
      <c r="L73" s="59"/>
    </row>
    <row r="74" spans="2:12" x14ac:dyDescent="0.3">
      <c r="B74" s="80"/>
      <c r="C74" s="74"/>
      <c r="D74" s="49">
        <v>2026</v>
      </c>
      <c r="E74" s="57">
        <f>SUM(F74:J74)</f>
        <v>33346.199999999997</v>
      </c>
      <c r="F74" s="53"/>
      <c r="G74" s="53"/>
      <c r="H74" s="53"/>
      <c r="I74" s="53">
        <v>33346.199999999997</v>
      </c>
      <c r="J74" s="54"/>
    </row>
    <row r="75" spans="2:12" x14ac:dyDescent="0.3">
      <c r="B75" s="80"/>
      <c r="C75" s="74"/>
      <c r="D75" s="4">
        <v>2027</v>
      </c>
      <c r="E75" s="52">
        <f>SUM(F75:J75)</f>
        <v>33846.199999999997</v>
      </c>
      <c r="F75" s="44"/>
      <c r="G75" s="44"/>
      <c r="H75" s="44"/>
      <c r="I75" s="44">
        <v>33846.199999999997</v>
      </c>
      <c r="J75" s="33"/>
    </row>
    <row r="76" spans="2:12" x14ac:dyDescent="0.3">
      <c r="B76" s="81"/>
      <c r="C76" s="74"/>
      <c r="D76" s="18" t="s">
        <v>16</v>
      </c>
      <c r="E76" s="38">
        <f>SUM(E70:E75)</f>
        <v>199251.60000000003</v>
      </c>
      <c r="F76" s="38">
        <f t="shared" ref="F76:I76" si="40">SUM(F70:F75)</f>
        <v>0</v>
      </c>
      <c r="G76" s="38">
        <f t="shared" si="40"/>
        <v>0</v>
      </c>
      <c r="H76" s="38">
        <f t="shared" si="40"/>
        <v>0</v>
      </c>
      <c r="I76" s="38">
        <f t="shared" si="40"/>
        <v>199251.60000000003</v>
      </c>
      <c r="J76" s="39">
        <f>SUM(J70:J75)</f>
        <v>0</v>
      </c>
    </row>
    <row r="77" spans="2:12" x14ac:dyDescent="0.3">
      <c r="B77" s="82" t="s">
        <v>26</v>
      </c>
      <c r="C77" s="74" t="s">
        <v>21</v>
      </c>
      <c r="D77" s="2">
        <v>2022</v>
      </c>
      <c r="E77" s="21">
        <f>SUM(F77:J77)</f>
        <v>396.5</v>
      </c>
      <c r="F77" s="34"/>
      <c r="G77" s="34"/>
      <c r="H77" s="34">
        <v>396.5</v>
      </c>
      <c r="I77" s="34"/>
      <c r="J77" s="35"/>
    </row>
    <row r="78" spans="2:12" x14ac:dyDescent="0.3">
      <c r="B78" s="80"/>
      <c r="C78" s="74"/>
      <c r="D78" s="3">
        <v>2023</v>
      </c>
      <c r="E78" s="24">
        <f>SUM(F78:J78)</f>
        <v>0</v>
      </c>
      <c r="F78" s="36"/>
      <c r="G78" s="36"/>
      <c r="H78" s="36"/>
      <c r="I78" s="36"/>
      <c r="J78" s="37"/>
    </row>
    <row r="79" spans="2:12" x14ac:dyDescent="0.3">
      <c r="B79" s="80"/>
      <c r="C79" s="74"/>
      <c r="D79" s="49">
        <v>2024</v>
      </c>
      <c r="E79" s="24">
        <f>SUM(F79:J79)</f>
        <v>0</v>
      </c>
      <c r="F79" s="50"/>
      <c r="G79" s="50"/>
      <c r="H79" s="50"/>
      <c r="I79" s="50"/>
      <c r="J79" s="51"/>
    </row>
    <row r="80" spans="2:12" x14ac:dyDescent="0.3">
      <c r="B80" s="81"/>
      <c r="C80" s="74"/>
      <c r="D80" s="18" t="s">
        <v>16</v>
      </c>
      <c r="E80" s="38">
        <f t="shared" ref="E80:J80" si="41">SUM(E77:E79)</f>
        <v>396.5</v>
      </c>
      <c r="F80" s="38">
        <f t="shared" si="41"/>
        <v>0</v>
      </c>
      <c r="G80" s="38">
        <f t="shared" si="41"/>
        <v>0</v>
      </c>
      <c r="H80" s="38">
        <f t="shared" si="41"/>
        <v>396.5</v>
      </c>
      <c r="I80" s="38">
        <f t="shared" si="41"/>
        <v>0</v>
      </c>
      <c r="J80" s="39">
        <f t="shared" si="41"/>
        <v>0</v>
      </c>
    </row>
    <row r="81" spans="2:10" x14ac:dyDescent="0.3">
      <c r="B81" s="82" t="s">
        <v>27</v>
      </c>
      <c r="C81" s="74" t="s">
        <v>21</v>
      </c>
      <c r="D81" s="2">
        <v>2022</v>
      </c>
      <c r="E81" s="21">
        <f>SUM(F81:J81)</f>
        <v>335.6</v>
      </c>
      <c r="F81" s="34"/>
      <c r="G81" s="34"/>
      <c r="H81" s="34">
        <v>335.6</v>
      </c>
      <c r="I81" s="34"/>
      <c r="J81" s="35"/>
    </row>
    <row r="82" spans="2:10" x14ac:dyDescent="0.3">
      <c r="B82" s="80"/>
      <c r="C82" s="74"/>
      <c r="D82" s="3">
        <v>2023</v>
      </c>
      <c r="E82" s="24">
        <f>SUM(F82:J82)</f>
        <v>0</v>
      </c>
      <c r="F82" s="36"/>
      <c r="G82" s="36"/>
      <c r="H82" s="36"/>
      <c r="I82" s="36"/>
      <c r="J82" s="37"/>
    </row>
    <row r="83" spans="2:10" x14ac:dyDescent="0.3">
      <c r="B83" s="80"/>
      <c r="C83" s="74"/>
      <c r="D83" s="49">
        <v>2024</v>
      </c>
      <c r="E83" s="24">
        <f>SUM(F83:J83)</f>
        <v>0</v>
      </c>
      <c r="F83" s="50"/>
      <c r="G83" s="50"/>
      <c r="H83" s="50"/>
      <c r="I83" s="50"/>
      <c r="J83" s="51"/>
    </row>
    <row r="84" spans="2:10" x14ac:dyDescent="0.3">
      <c r="B84" s="81"/>
      <c r="C84" s="74"/>
      <c r="D84" s="18" t="s">
        <v>16</v>
      </c>
      <c r="E84" s="38">
        <f t="shared" ref="E84:J84" si="42">SUM(E81:E83)</f>
        <v>335.6</v>
      </c>
      <c r="F84" s="38">
        <f t="shared" si="42"/>
        <v>0</v>
      </c>
      <c r="G84" s="38">
        <f t="shared" si="42"/>
        <v>0</v>
      </c>
      <c r="H84" s="38">
        <f t="shared" si="42"/>
        <v>335.6</v>
      </c>
      <c r="I84" s="38">
        <f t="shared" si="42"/>
        <v>0</v>
      </c>
      <c r="J84" s="39">
        <f t="shared" si="42"/>
        <v>0</v>
      </c>
    </row>
    <row r="85" spans="2:10" x14ac:dyDescent="0.3">
      <c r="B85" s="82" t="s">
        <v>40</v>
      </c>
      <c r="C85" s="74" t="s">
        <v>47</v>
      </c>
      <c r="D85" s="49">
        <v>2024</v>
      </c>
      <c r="E85" s="21">
        <f>SUM(F85:J85)</f>
        <v>2032.3</v>
      </c>
      <c r="F85" s="34"/>
      <c r="G85" s="34"/>
      <c r="H85" s="34">
        <v>2032.3</v>
      </c>
      <c r="I85" s="34"/>
      <c r="J85" s="35"/>
    </row>
    <row r="86" spans="2:10" x14ac:dyDescent="0.3">
      <c r="B86" s="80"/>
      <c r="C86" s="74"/>
      <c r="D86" s="49">
        <v>2025</v>
      </c>
      <c r="E86" s="24">
        <f>SUM(F86:J86)</f>
        <v>1185.3</v>
      </c>
      <c r="F86" s="36"/>
      <c r="G86" s="36"/>
      <c r="H86" s="36">
        <v>1185.3</v>
      </c>
      <c r="I86" s="36"/>
      <c r="J86" s="37"/>
    </row>
    <row r="87" spans="2:10" x14ac:dyDescent="0.3">
      <c r="B87" s="80"/>
      <c r="C87" s="74"/>
      <c r="D87" s="49">
        <v>2026</v>
      </c>
      <c r="E87" s="57">
        <f>SUM(F87:J87)</f>
        <v>0</v>
      </c>
      <c r="F87" s="50"/>
      <c r="G87" s="50"/>
      <c r="H87" s="50"/>
      <c r="I87" s="50"/>
      <c r="J87" s="51"/>
    </row>
    <row r="88" spans="2:10" x14ac:dyDescent="0.3">
      <c r="B88" s="80"/>
      <c r="C88" s="74"/>
      <c r="D88" s="4">
        <v>2027</v>
      </c>
      <c r="E88" s="52">
        <f>SUM(F88:J88)</f>
        <v>0</v>
      </c>
      <c r="F88" s="40"/>
      <c r="G88" s="40"/>
      <c r="H88" s="40"/>
      <c r="I88" s="40"/>
      <c r="J88" s="41"/>
    </row>
    <row r="89" spans="2:10" x14ac:dyDescent="0.3">
      <c r="B89" s="80"/>
      <c r="C89" s="74"/>
      <c r="D89" s="18" t="s">
        <v>16</v>
      </c>
      <c r="E89" s="27">
        <f>SUM(E85:E88)</f>
        <v>3217.6</v>
      </c>
      <c r="F89" s="27">
        <f t="shared" ref="F89:I89" si="43">SUM(F85:F88)</f>
        <v>0</v>
      </c>
      <c r="G89" s="27">
        <f t="shared" si="43"/>
        <v>0</v>
      </c>
      <c r="H89" s="27">
        <f t="shared" si="43"/>
        <v>3217.6</v>
      </c>
      <c r="I89" s="27">
        <f t="shared" si="43"/>
        <v>0</v>
      </c>
      <c r="J89" s="28">
        <f>SUM(J85:J88)</f>
        <v>0</v>
      </c>
    </row>
    <row r="90" spans="2:10" ht="21" customHeight="1" x14ac:dyDescent="0.3">
      <c r="B90" s="82" t="s">
        <v>39</v>
      </c>
      <c r="C90" s="74" t="s">
        <v>21</v>
      </c>
      <c r="D90" s="2">
        <v>2023</v>
      </c>
      <c r="E90" s="21">
        <f>SUM(F90:J90)</f>
        <v>1703.1</v>
      </c>
      <c r="F90" s="34"/>
      <c r="G90" s="34"/>
      <c r="H90" s="34">
        <v>1703.1</v>
      </c>
      <c r="I90" s="34"/>
      <c r="J90" s="35"/>
    </row>
    <row r="91" spans="2:10" ht="21" customHeight="1" x14ac:dyDescent="0.3">
      <c r="B91" s="80"/>
      <c r="C91" s="74"/>
      <c r="D91" s="49">
        <v>2024</v>
      </c>
      <c r="E91" s="24">
        <f>SUM(F91:J91)</f>
        <v>966.8</v>
      </c>
      <c r="F91" s="50"/>
      <c r="G91" s="50"/>
      <c r="H91" s="50">
        <v>966.8</v>
      </c>
      <c r="I91" s="50"/>
      <c r="J91" s="51"/>
    </row>
    <row r="92" spans="2:10" ht="21" customHeight="1" x14ac:dyDescent="0.3">
      <c r="B92" s="80"/>
      <c r="C92" s="74"/>
      <c r="D92" s="49">
        <v>2025</v>
      </c>
      <c r="E92" s="56">
        <f t="shared" ref="E92" si="44">SUM(F92:J92)</f>
        <v>1403.7</v>
      </c>
      <c r="F92" s="50"/>
      <c r="G92" s="50"/>
      <c r="H92" s="50">
        <v>1403.7</v>
      </c>
      <c r="I92" s="50"/>
      <c r="J92" s="51"/>
    </row>
    <row r="93" spans="2:10" ht="20.45" customHeight="1" x14ac:dyDescent="0.3">
      <c r="B93" s="80"/>
      <c r="C93" s="74"/>
      <c r="D93" s="49">
        <v>2026</v>
      </c>
      <c r="E93" s="57">
        <f>SUM(F93:J93)</f>
        <v>839.6</v>
      </c>
      <c r="F93" s="50"/>
      <c r="G93" s="50"/>
      <c r="H93" s="50">
        <v>839.6</v>
      </c>
      <c r="I93" s="50"/>
      <c r="J93" s="51"/>
    </row>
    <row r="94" spans="2:10" ht="20.45" customHeight="1" x14ac:dyDescent="0.3">
      <c r="B94" s="80"/>
      <c r="C94" s="74"/>
      <c r="D94" s="4">
        <v>2027</v>
      </c>
      <c r="E94" s="52">
        <f>SUM(F94:J94)</f>
        <v>839.6</v>
      </c>
      <c r="F94" s="40"/>
      <c r="G94" s="40"/>
      <c r="H94" s="40">
        <v>839.6</v>
      </c>
      <c r="I94" s="40"/>
      <c r="J94" s="41"/>
    </row>
    <row r="95" spans="2:10" ht="19.899999999999999" customHeight="1" x14ac:dyDescent="0.3">
      <c r="B95" s="81"/>
      <c r="C95" s="74"/>
      <c r="D95" s="18" t="s">
        <v>16</v>
      </c>
      <c r="E95" s="38">
        <f>SUM(E90:E94)</f>
        <v>5752.8</v>
      </c>
      <c r="F95" s="38">
        <f t="shared" ref="F95:I95" si="45">SUM(F90:F94)</f>
        <v>0</v>
      </c>
      <c r="G95" s="38">
        <f t="shared" si="45"/>
        <v>0</v>
      </c>
      <c r="H95" s="38">
        <f t="shared" si="45"/>
        <v>5752.8</v>
      </c>
      <c r="I95" s="38">
        <f t="shared" si="45"/>
        <v>0</v>
      </c>
      <c r="J95" s="39">
        <f>SUM(J90:J94)</f>
        <v>0</v>
      </c>
    </row>
    <row r="96" spans="2:10" x14ac:dyDescent="0.3">
      <c r="B96" s="82" t="s">
        <v>36</v>
      </c>
      <c r="C96" s="74" t="s">
        <v>21</v>
      </c>
      <c r="D96" s="2">
        <v>2022</v>
      </c>
      <c r="E96" s="21">
        <f>SUM(F96:J96)</f>
        <v>1634.2</v>
      </c>
      <c r="F96" s="34"/>
      <c r="G96" s="34"/>
      <c r="H96" s="34"/>
      <c r="I96" s="34">
        <v>1634.2</v>
      </c>
      <c r="J96" s="35"/>
    </row>
    <row r="97" spans="2:10" x14ac:dyDescent="0.3">
      <c r="B97" s="80"/>
      <c r="C97" s="74"/>
      <c r="D97" s="3">
        <v>2023</v>
      </c>
      <c r="E97" s="24">
        <f>SUM(F97:J97)</f>
        <v>1849</v>
      </c>
      <c r="F97" s="36"/>
      <c r="G97" s="36"/>
      <c r="H97" s="36"/>
      <c r="I97" s="36">
        <v>1849</v>
      </c>
      <c r="J97" s="37"/>
    </row>
    <row r="98" spans="2:10" x14ac:dyDescent="0.3">
      <c r="B98" s="80"/>
      <c r="C98" s="74"/>
      <c r="D98" s="49">
        <v>2024</v>
      </c>
      <c r="E98" s="24">
        <f>SUM(F98:J98)</f>
        <v>2183.1999999999998</v>
      </c>
      <c r="F98" s="50"/>
      <c r="G98" s="50"/>
      <c r="H98" s="50"/>
      <c r="I98" s="50">
        <v>2183.1999999999998</v>
      </c>
      <c r="J98" s="51"/>
    </row>
    <row r="99" spans="2:10" x14ac:dyDescent="0.3">
      <c r="B99" s="80"/>
      <c r="C99" s="74"/>
      <c r="D99" s="49">
        <v>2025</v>
      </c>
      <c r="E99" s="56">
        <f t="shared" ref="E99" si="46">SUM(F99:J99)</f>
        <v>3001.9</v>
      </c>
      <c r="F99" s="50"/>
      <c r="G99" s="50"/>
      <c r="H99" s="50"/>
      <c r="I99" s="50">
        <v>3001.9</v>
      </c>
      <c r="J99" s="51"/>
    </row>
    <row r="100" spans="2:10" x14ac:dyDescent="0.3">
      <c r="B100" s="80"/>
      <c r="C100" s="74"/>
      <c r="D100" s="49">
        <v>2026</v>
      </c>
      <c r="E100" s="57">
        <f>SUM(F100:J100)</f>
        <v>3001.9</v>
      </c>
      <c r="F100" s="50"/>
      <c r="G100" s="50"/>
      <c r="H100" s="50"/>
      <c r="I100" s="50">
        <v>3001.9</v>
      </c>
      <c r="J100" s="51"/>
    </row>
    <row r="101" spans="2:10" x14ac:dyDescent="0.3">
      <c r="B101" s="80"/>
      <c r="C101" s="74"/>
      <c r="D101" s="4">
        <v>2027</v>
      </c>
      <c r="E101" s="52">
        <f>SUM(F101:J101)</f>
        <v>3001.9</v>
      </c>
      <c r="F101" s="40"/>
      <c r="G101" s="40"/>
      <c r="H101" s="40"/>
      <c r="I101" s="40">
        <v>3001.9</v>
      </c>
      <c r="J101" s="41"/>
    </row>
    <row r="102" spans="2:10" x14ac:dyDescent="0.3">
      <c r="B102" s="81"/>
      <c r="C102" s="74"/>
      <c r="D102" s="18" t="s">
        <v>16</v>
      </c>
      <c r="E102" s="38">
        <f>SUM(E96:E101)</f>
        <v>14672.099999999999</v>
      </c>
      <c r="F102" s="38">
        <f t="shared" ref="F102:I102" si="47">SUM(F96:F101)</f>
        <v>0</v>
      </c>
      <c r="G102" s="38">
        <f t="shared" si="47"/>
        <v>0</v>
      </c>
      <c r="H102" s="38">
        <f t="shared" si="47"/>
        <v>0</v>
      </c>
      <c r="I102" s="38">
        <f t="shared" si="47"/>
        <v>14672.099999999999</v>
      </c>
      <c r="J102" s="39">
        <f>SUM(J96:J101)</f>
        <v>0</v>
      </c>
    </row>
    <row r="103" spans="2:10" ht="18.600000000000001" customHeight="1" x14ac:dyDescent="0.3">
      <c r="B103" s="82" t="s">
        <v>28</v>
      </c>
      <c r="C103" s="74" t="s">
        <v>21</v>
      </c>
      <c r="D103" s="2">
        <v>2022</v>
      </c>
      <c r="E103" s="21">
        <v>4500</v>
      </c>
      <c r="F103" s="34"/>
      <c r="G103" s="34"/>
      <c r="H103" s="34"/>
      <c r="I103" s="34">
        <v>4500</v>
      </c>
      <c r="J103" s="35"/>
    </row>
    <row r="104" spans="2:10" ht="16.899999999999999" customHeight="1" x14ac:dyDescent="0.3">
      <c r="B104" s="80"/>
      <c r="C104" s="74"/>
      <c r="D104" s="3">
        <v>2023</v>
      </c>
      <c r="E104" s="24">
        <f>SUM(F104:J104)</f>
        <v>5150</v>
      </c>
      <c r="F104" s="36"/>
      <c r="G104" s="36"/>
      <c r="H104" s="36"/>
      <c r="I104" s="36">
        <v>5150</v>
      </c>
      <c r="J104" s="37"/>
    </row>
    <row r="105" spans="2:10" ht="14.45" customHeight="1" x14ac:dyDescent="0.3">
      <c r="B105" s="80"/>
      <c r="C105" s="74"/>
      <c r="D105" s="49">
        <v>2024</v>
      </c>
      <c r="E105" s="24">
        <f>SUM(F105:J105)</f>
        <v>3850</v>
      </c>
      <c r="F105" s="50"/>
      <c r="G105" s="50"/>
      <c r="H105" s="50"/>
      <c r="I105" s="50">
        <v>3850</v>
      </c>
      <c r="J105" s="51"/>
    </row>
    <row r="106" spans="2:10" ht="17.45" customHeight="1" x14ac:dyDescent="0.3">
      <c r="B106" s="80"/>
      <c r="C106" s="74"/>
      <c r="D106" s="49">
        <v>2025</v>
      </c>
      <c r="E106" s="56">
        <f t="shared" ref="E106" si="48">SUM(F106:J106)</f>
        <v>3150</v>
      </c>
      <c r="F106" s="50"/>
      <c r="G106" s="50"/>
      <c r="H106" s="50"/>
      <c r="I106" s="50">
        <v>3150</v>
      </c>
      <c r="J106" s="51"/>
    </row>
    <row r="107" spans="2:10" ht="17.45" customHeight="1" x14ac:dyDescent="0.3">
      <c r="B107" s="80"/>
      <c r="C107" s="74"/>
      <c r="D107" s="49">
        <v>2026</v>
      </c>
      <c r="E107" s="57">
        <f>SUM(F107:J107)</f>
        <v>3150</v>
      </c>
      <c r="F107" s="50"/>
      <c r="G107" s="50"/>
      <c r="H107" s="50"/>
      <c r="I107" s="50">
        <v>3150</v>
      </c>
      <c r="J107" s="51"/>
    </row>
    <row r="108" spans="2:10" ht="17.45" customHeight="1" x14ac:dyDescent="0.3">
      <c r="B108" s="80"/>
      <c r="C108" s="74"/>
      <c r="D108" s="4">
        <v>2027</v>
      </c>
      <c r="E108" s="52">
        <f>SUM(F108:J108)</f>
        <v>3150</v>
      </c>
      <c r="F108" s="40"/>
      <c r="G108" s="40"/>
      <c r="H108" s="40"/>
      <c r="I108" s="40">
        <v>3150</v>
      </c>
      <c r="J108" s="41"/>
    </row>
    <row r="109" spans="2:10" ht="16.899999999999999" customHeight="1" x14ac:dyDescent="0.3">
      <c r="B109" s="81"/>
      <c r="C109" s="74"/>
      <c r="D109" s="18" t="s">
        <v>16</v>
      </c>
      <c r="E109" s="38">
        <f>SUM(E103:E108)</f>
        <v>22950</v>
      </c>
      <c r="F109" s="38">
        <f t="shared" ref="F109:I109" si="49">SUM(F103:F108)</f>
        <v>0</v>
      </c>
      <c r="G109" s="38">
        <f t="shared" si="49"/>
        <v>0</v>
      </c>
      <c r="H109" s="38">
        <f t="shared" si="49"/>
        <v>0</v>
      </c>
      <c r="I109" s="38">
        <f t="shared" si="49"/>
        <v>22950</v>
      </c>
      <c r="J109" s="39">
        <f>SUM(J103:J108)</f>
        <v>0</v>
      </c>
    </row>
    <row r="110" spans="2:10" ht="15.75" customHeight="1" x14ac:dyDescent="0.3">
      <c r="B110" s="82" t="s">
        <v>29</v>
      </c>
      <c r="C110" s="74" t="s">
        <v>21</v>
      </c>
      <c r="D110" s="2">
        <v>2022</v>
      </c>
      <c r="E110" s="21">
        <f>SUM(F110:J110)</f>
        <v>4446.5</v>
      </c>
      <c r="F110" s="34"/>
      <c r="G110" s="34"/>
      <c r="H110" s="34"/>
      <c r="I110" s="34">
        <v>4446.5</v>
      </c>
      <c r="J110" s="35"/>
    </row>
    <row r="111" spans="2:10" ht="17.25" customHeight="1" x14ac:dyDescent="0.3">
      <c r="B111" s="80"/>
      <c r="C111" s="74"/>
      <c r="D111" s="3">
        <v>2023</v>
      </c>
      <c r="E111" s="24">
        <f>SUM(F111:J111)</f>
        <v>4953.8</v>
      </c>
      <c r="F111" s="36"/>
      <c r="G111" s="36"/>
      <c r="H111" s="36"/>
      <c r="I111" s="36">
        <v>4953.8</v>
      </c>
      <c r="J111" s="37"/>
    </row>
    <row r="112" spans="2:10" ht="17.25" customHeight="1" x14ac:dyDescent="0.3">
      <c r="B112" s="80"/>
      <c r="C112" s="74"/>
      <c r="D112" s="49">
        <v>2024</v>
      </c>
      <c r="E112" s="24">
        <f>SUM(F112:J112)</f>
        <v>4002.6</v>
      </c>
      <c r="F112" s="50"/>
      <c r="G112" s="50"/>
      <c r="H112" s="50"/>
      <c r="I112" s="50">
        <v>4002.6</v>
      </c>
      <c r="J112" s="51"/>
    </row>
    <row r="113" spans="2:10" ht="16.5" customHeight="1" x14ac:dyDescent="0.3">
      <c r="B113" s="80"/>
      <c r="C113" s="74"/>
      <c r="D113" s="49">
        <v>2025</v>
      </c>
      <c r="E113" s="56">
        <f t="shared" ref="E113" si="50">SUM(F113:J113)</f>
        <v>4400</v>
      </c>
      <c r="F113" s="50"/>
      <c r="G113" s="50"/>
      <c r="H113" s="50"/>
      <c r="I113" s="50">
        <v>4400</v>
      </c>
      <c r="J113" s="51"/>
    </row>
    <row r="114" spans="2:10" ht="16.5" customHeight="1" x14ac:dyDescent="0.3">
      <c r="B114" s="80"/>
      <c r="C114" s="74"/>
      <c r="D114" s="49">
        <v>2026</v>
      </c>
      <c r="E114" s="57">
        <f>SUM(F114:J114)</f>
        <v>4400</v>
      </c>
      <c r="F114" s="50"/>
      <c r="G114" s="50"/>
      <c r="H114" s="50"/>
      <c r="I114" s="50">
        <v>4400</v>
      </c>
      <c r="J114" s="51"/>
    </row>
    <row r="115" spans="2:10" ht="16.5" customHeight="1" x14ac:dyDescent="0.3">
      <c r="B115" s="80"/>
      <c r="C115" s="74"/>
      <c r="D115" s="4">
        <v>2027</v>
      </c>
      <c r="E115" s="52">
        <f>SUM(F115:J115)</f>
        <v>4400</v>
      </c>
      <c r="F115" s="40"/>
      <c r="G115" s="40"/>
      <c r="H115" s="40"/>
      <c r="I115" s="40">
        <v>4400</v>
      </c>
      <c r="J115" s="41"/>
    </row>
    <row r="116" spans="2:10" ht="15" customHeight="1" x14ac:dyDescent="0.3">
      <c r="B116" s="81"/>
      <c r="C116" s="74"/>
      <c r="D116" s="18" t="s">
        <v>16</v>
      </c>
      <c r="E116" s="38">
        <f>SUM(E110:E115)</f>
        <v>26602.9</v>
      </c>
      <c r="F116" s="38">
        <f t="shared" ref="F116:I116" si="51">SUM(F110:F115)</f>
        <v>0</v>
      </c>
      <c r="G116" s="38">
        <f t="shared" si="51"/>
        <v>0</v>
      </c>
      <c r="H116" s="38">
        <f t="shared" si="51"/>
        <v>0</v>
      </c>
      <c r="I116" s="38">
        <f t="shared" si="51"/>
        <v>26602.9</v>
      </c>
      <c r="J116" s="39">
        <f>SUM(J110:J115)</f>
        <v>0</v>
      </c>
    </row>
    <row r="117" spans="2:10" x14ac:dyDescent="0.3">
      <c r="B117" s="82" t="s">
        <v>30</v>
      </c>
      <c r="C117" s="74" t="s">
        <v>21</v>
      </c>
      <c r="D117" s="2">
        <v>2022</v>
      </c>
      <c r="E117" s="21">
        <f>SUM(F117:J117)</f>
        <v>887.8</v>
      </c>
      <c r="F117" s="34"/>
      <c r="G117" s="34"/>
      <c r="H117" s="34"/>
      <c r="I117" s="34">
        <v>887.8</v>
      </c>
      <c r="J117" s="35"/>
    </row>
    <row r="118" spans="2:10" x14ac:dyDescent="0.3">
      <c r="B118" s="80"/>
      <c r="C118" s="74"/>
      <c r="D118" s="3">
        <v>2023</v>
      </c>
      <c r="E118" s="24">
        <f>SUM(F118:J118)</f>
        <v>932.2</v>
      </c>
      <c r="F118" s="36"/>
      <c r="G118" s="36"/>
      <c r="H118" s="36"/>
      <c r="I118" s="36">
        <v>932.2</v>
      </c>
      <c r="J118" s="37"/>
    </row>
    <row r="119" spans="2:10" x14ac:dyDescent="0.3">
      <c r="B119" s="80"/>
      <c r="C119" s="74"/>
      <c r="D119" s="49">
        <v>2024</v>
      </c>
      <c r="E119" s="24">
        <f>SUM(F119:J119)</f>
        <v>932.2</v>
      </c>
      <c r="F119" s="50"/>
      <c r="G119" s="50"/>
      <c r="H119" s="50"/>
      <c r="I119" s="50">
        <v>932.2</v>
      </c>
      <c r="J119" s="51"/>
    </row>
    <row r="120" spans="2:10" x14ac:dyDescent="0.3">
      <c r="B120" s="80"/>
      <c r="C120" s="74"/>
      <c r="D120" s="49">
        <v>2025</v>
      </c>
      <c r="E120" s="56">
        <f t="shared" ref="E120" si="52">SUM(F120:J120)</f>
        <v>932.2</v>
      </c>
      <c r="F120" s="50"/>
      <c r="G120" s="50"/>
      <c r="H120" s="50"/>
      <c r="I120" s="50">
        <v>932.2</v>
      </c>
      <c r="J120" s="51"/>
    </row>
    <row r="121" spans="2:10" ht="17.45" customHeight="1" x14ac:dyDescent="0.3">
      <c r="B121" s="80"/>
      <c r="C121" s="74"/>
      <c r="D121" s="49">
        <v>2026</v>
      </c>
      <c r="E121" s="57">
        <f>SUM(F121:J121)</f>
        <v>932.2</v>
      </c>
      <c r="F121" s="50"/>
      <c r="G121" s="50"/>
      <c r="H121" s="50"/>
      <c r="I121" s="50">
        <v>932.2</v>
      </c>
      <c r="J121" s="51"/>
    </row>
    <row r="122" spans="2:10" ht="17.45" customHeight="1" x14ac:dyDescent="0.3">
      <c r="B122" s="80"/>
      <c r="C122" s="74"/>
      <c r="D122" s="4">
        <v>2027</v>
      </c>
      <c r="E122" s="52">
        <f>SUM(F122:J122)</f>
        <v>932.2</v>
      </c>
      <c r="F122" s="40"/>
      <c r="G122" s="40"/>
      <c r="H122" s="40"/>
      <c r="I122" s="40">
        <v>932.2</v>
      </c>
      <c r="J122" s="41"/>
    </row>
    <row r="123" spans="2:10" ht="16.149999999999999" customHeight="1" x14ac:dyDescent="0.3">
      <c r="B123" s="81"/>
      <c r="C123" s="74"/>
      <c r="D123" s="18" t="s">
        <v>16</v>
      </c>
      <c r="E123" s="38">
        <f>SUM(E117:E122)</f>
        <v>5548.7999999999993</v>
      </c>
      <c r="F123" s="38">
        <f t="shared" ref="F123:I123" si="53">SUM(F117:F122)</f>
        <v>0</v>
      </c>
      <c r="G123" s="38">
        <f t="shared" si="53"/>
        <v>0</v>
      </c>
      <c r="H123" s="38">
        <f t="shared" si="53"/>
        <v>0</v>
      </c>
      <c r="I123" s="38">
        <f t="shared" si="53"/>
        <v>5548.7999999999993</v>
      </c>
      <c r="J123" s="39">
        <f>SUM(J117:J122)</f>
        <v>0</v>
      </c>
    </row>
    <row r="124" spans="2:10" x14ac:dyDescent="0.3">
      <c r="B124" s="82" t="s">
        <v>31</v>
      </c>
      <c r="C124" s="74" t="s">
        <v>21</v>
      </c>
      <c r="D124" s="2">
        <v>2022</v>
      </c>
      <c r="E124" s="21">
        <f>SUM(F124:J124)</f>
        <v>150</v>
      </c>
      <c r="F124" s="34"/>
      <c r="G124" s="34"/>
      <c r="H124" s="34"/>
      <c r="I124" s="34">
        <v>150</v>
      </c>
      <c r="J124" s="35"/>
    </row>
    <row r="125" spans="2:10" x14ac:dyDescent="0.3">
      <c r="B125" s="80"/>
      <c r="C125" s="74"/>
      <c r="D125" s="3">
        <v>2023</v>
      </c>
      <c r="E125" s="24">
        <f>SUM(F125:J125)</f>
        <v>157.5</v>
      </c>
      <c r="F125" s="36"/>
      <c r="G125" s="36"/>
      <c r="H125" s="36"/>
      <c r="I125" s="36">
        <v>157.5</v>
      </c>
      <c r="J125" s="37"/>
    </row>
    <row r="126" spans="2:10" x14ac:dyDescent="0.3">
      <c r="B126" s="80"/>
      <c r="C126" s="74"/>
      <c r="D126" s="49">
        <v>2024</v>
      </c>
      <c r="E126" s="24">
        <f>SUM(F126:J126)</f>
        <v>157.5</v>
      </c>
      <c r="F126" s="50"/>
      <c r="G126" s="50"/>
      <c r="H126" s="50"/>
      <c r="I126" s="50">
        <v>157.5</v>
      </c>
      <c r="J126" s="51"/>
    </row>
    <row r="127" spans="2:10" x14ac:dyDescent="0.3">
      <c r="B127" s="80"/>
      <c r="C127" s="74"/>
      <c r="D127" s="49">
        <v>2025</v>
      </c>
      <c r="E127" s="56">
        <f t="shared" ref="E127:E128" si="54">SUM(F127:J127)</f>
        <v>157.5</v>
      </c>
      <c r="F127" s="50"/>
      <c r="G127" s="50"/>
      <c r="H127" s="50"/>
      <c r="I127" s="50">
        <v>157.5</v>
      </c>
      <c r="J127" s="51"/>
    </row>
    <row r="128" spans="2:10" x14ac:dyDescent="0.3">
      <c r="B128" s="80"/>
      <c r="C128" s="74"/>
      <c r="D128" s="49">
        <v>2026</v>
      </c>
      <c r="E128" s="57">
        <f t="shared" si="54"/>
        <v>157.5</v>
      </c>
      <c r="F128" s="50"/>
      <c r="G128" s="50"/>
      <c r="H128" s="50"/>
      <c r="I128" s="50">
        <v>157.5</v>
      </c>
      <c r="J128" s="51"/>
    </row>
    <row r="129" spans="2:10" x14ac:dyDescent="0.3">
      <c r="B129" s="80"/>
      <c r="C129" s="74"/>
      <c r="D129" s="4">
        <v>2027</v>
      </c>
      <c r="E129" s="52">
        <f>SUM(F129:J129)</f>
        <v>157.5</v>
      </c>
      <c r="F129" s="40"/>
      <c r="G129" s="40"/>
      <c r="H129" s="40"/>
      <c r="I129" s="40">
        <v>157.5</v>
      </c>
      <c r="J129" s="41"/>
    </row>
    <row r="130" spans="2:10" x14ac:dyDescent="0.3">
      <c r="B130" s="81"/>
      <c r="C130" s="74"/>
      <c r="D130" s="18" t="s">
        <v>16</v>
      </c>
      <c r="E130" s="38">
        <f>SUM(E124:E129)</f>
        <v>937.5</v>
      </c>
      <c r="F130" s="38">
        <f t="shared" ref="F130:I130" si="55">SUM(F124:F129)</f>
        <v>0</v>
      </c>
      <c r="G130" s="38">
        <f t="shared" si="55"/>
        <v>0</v>
      </c>
      <c r="H130" s="38">
        <f t="shared" si="55"/>
        <v>0</v>
      </c>
      <c r="I130" s="38">
        <f t="shared" si="55"/>
        <v>937.5</v>
      </c>
      <c r="J130" s="39">
        <f>SUM(J124:J129)</f>
        <v>0</v>
      </c>
    </row>
    <row r="131" spans="2:10" ht="16.5" customHeight="1" x14ac:dyDescent="0.3">
      <c r="B131" s="82" t="s">
        <v>32</v>
      </c>
      <c r="C131" s="74" t="s">
        <v>21</v>
      </c>
      <c r="D131" s="2">
        <v>2022</v>
      </c>
      <c r="E131" s="21">
        <f>SUM(F131:J131)</f>
        <v>4000</v>
      </c>
      <c r="F131" s="34"/>
      <c r="G131" s="34"/>
      <c r="H131" s="34"/>
      <c r="I131" s="34">
        <v>4000</v>
      </c>
      <c r="J131" s="35"/>
    </row>
    <row r="132" spans="2:10" ht="17.25" customHeight="1" x14ac:dyDescent="0.3">
      <c r="B132" s="80"/>
      <c r="C132" s="74"/>
      <c r="D132" s="3">
        <v>2023</v>
      </c>
      <c r="E132" s="24">
        <f>SUM(F132:J132)</f>
        <v>0</v>
      </c>
      <c r="F132" s="36"/>
      <c r="G132" s="36"/>
      <c r="H132" s="36"/>
      <c r="I132" s="36"/>
      <c r="J132" s="37"/>
    </row>
    <row r="133" spans="2:10" ht="17.25" customHeight="1" x14ac:dyDescent="0.3">
      <c r="B133" s="80"/>
      <c r="C133" s="74"/>
      <c r="D133" s="49">
        <v>2024</v>
      </c>
      <c r="E133" s="24">
        <f>SUM(F133:J133)</f>
        <v>0</v>
      </c>
      <c r="F133" s="50"/>
      <c r="G133" s="50"/>
      <c r="H133" s="50"/>
      <c r="I133" s="50"/>
      <c r="J133" s="51"/>
    </row>
    <row r="134" spans="2:10" ht="16.5" customHeight="1" x14ac:dyDescent="0.3">
      <c r="B134" s="80"/>
      <c r="C134" s="74"/>
      <c r="D134" s="49">
        <v>2025</v>
      </c>
      <c r="E134" s="56">
        <f t="shared" ref="E134:E135" si="56">SUM(F134:J134)</f>
        <v>0</v>
      </c>
      <c r="F134" s="50"/>
      <c r="G134" s="50"/>
      <c r="H134" s="50"/>
      <c r="I134" s="50"/>
      <c r="J134" s="51"/>
    </row>
    <row r="135" spans="2:10" ht="16.5" customHeight="1" x14ac:dyDescent="0.3">
      <c r="B135" s="80"/>
      <c r="C135" s="74"/>
      <c r="D135" s="49">
        <v>2026</v>
      </c>
      <c r="E135" s="57">
        <f t="shared" si="56"/>
        <v>0</v>
      </c>
      <c r="F135" s="50"/>
      <c r="G135" s="50"/>
      <c r="H135" s="50"/>
      <c r="I135" s="50"/>
      <c r="J135" s="51"/>
    </row>
    <row r="136" spans="2:10" ht="16.5" customHeight="1" x14ac:dyDescent="0.3">
      <c r="B136" s="80"/>
      <c r="C136" s="74"/>
      <c r="D136" s="4">
        <v>2027</v>
      </c>
      <c r="E136" s="52">
        <f>SUM(F136:J136)</f>
        <v>0</v>
      </c>
      <c r="F136" s="40"/>
      <c r="G136" s="40"/>
      <c r="H136" s="40"/>
      <c r="I136" s="40"/>
      <c r="J136" s="41"/>
    </row>
    <row r="137" spans="2:10" ht="14.25" customHeight="1" x14ac:dyDescent="0.3">
      <c r="B137" s="81"/>
      <c r="C137" s="74"/>
      <c r="D137" s="18" t="s">
        <v>16</v>
      </c>
      <c r="E137" s="38">
        <f>SUM(E131:E136)</f>
        <v>4000</v>
      </c>
      <c r="F137" s="38">
        <f t="shared" ref="F137:I137" si="57">SUM(F131:F136)</f>
        <v>0</v>
      </c>
      <c r="G137" s="38">
        <f t="shared" si="57"/>
        <v>0</v>
      </c>
      <c r="H137" s="38">
        <f t="shared" si="57"/>
        <v>0</v>
      </c>
      <c r="I137" s="38">
        <f t="shared" si="57"/>
        <v>4000</v>
      </c>
      <c r="J137" s="39">
        <f>SUM(J131:J136)</f>
        <v>0</v>
      </c>
    </row>
    <row r="138" spans="2:10" x14ac:dyDescent="0.3">
      <c r="B138" s="82" t="s">
        <v>33</v>
      </c>
      <c r="C138" s="74" t="s">
        <v>21</v>
      </c>
      <c r="D138" s="2">
        <v>2022</v>
      </c>
      <c r="E138" s="21">
        <f>SUM(F138:J138)</f>
        <v>150</v>
      </c>
      <c r="F138" s="34"/>
      <c r="G138" s="34"/>
      <c r="H138" s="34"/>
      <c r="I138" s="34">
        <v>150</v>
      </c>
      <c r="J138" s="35"/>
    </row>
    <row r="139" spans="2:10" x14ac:dyDescent="0.3">
      <c r="B139" s="80"/>
      <c r="C139" s="74"/>
      <c r="D139" s="3">
        <v>2023</v>
      </c>
      <c r="E139" s="24">
        <f>SUM(F139:J139)</f>
        <v>157.5</v>
      </c>
      <c r="F139" s="36"/>
      <c r="G139" s="36"/>
      <c r="H139" s="36"/>
      <c r="I139" s="36">
        <v>157.5</v>
      </c>
      <c r="J139" s="37"/>
    </row>
    <row r="140" spans="2:10" x14ac:dyDescent="0.3">
      <c r="B140" s="80"/>
      <c r="C140" s="74"/>
      <c r="D140" s="49">
        <v>2024</v>
      </c>
      <c r="E140" s="24">
        <f>SUM(F140:J140)</f>
        <v>157.5</v>
      </c>
      <c r="F140" s="50"/>
      <c r="G140" s="50"/>
      <c r="H140" s="50"/>
      <c r="I140" s="50">
        <v>157.5</v>
      </c>
      <c r="J140" s="51"/>
    </row>
    <row r="141" spans="2:10" x14ac:dyDescent="0.3">
      <c r="B141" s="80"/>
      <c r="C141" s="74"/>
      <c r="D141" s="49">
        <v>2025</v>
      </c>
      <c r="E141" s="56">
        <f t="shared" ref="E141" si="58">SUM(F141:J141)</f>
        <v>157.5</v>
      </c>
      <c r="F141" s="50"/>
      <c r="G141" s="50"/>
      <c r="H141" s="50"/>
      <c r="I141" s="50">
        <v>157.5</v>
      </c>
      <c r="J141" s="51"/>
    </row>
    <row r="142" spans="2:10" x14ac:dyDescent="0.3">
      <c r="B142" s="80"/>
      <c r="C142" s="74"/>
      <c r="D142" s="49">
        <v>2026</v>
      </c>
      <c r="E142" s="57">
        <f>SUM(F142:J142)</f>
        <v>157.5</v>
      </c>
      <c r="F142" s="50"/>
      <c r="G142" s="50"/>
      <c r="H142" s="50"/>
      <c r="I142" s="50">
        <v>157.5</v>
      </c>
      <c r="J142" s="51"/>
    </row>
    <row r="143" spans="2:10" x14ac:dyDescent="0.3">
      <c r="B143" s="80"/>
      <c r="C143" s="74"/>
      <c r="D143" s="4">
        <v>2027</v>
      </c>
      <c r="E143" s="52">
        <f>SUM(F143:J143)</f>
        <v>157.5</v>
      </c>
      <c r="F143" s="40"/>
      <c r="G143" s="40"/>
      <c r="H143" s="40"/>
      <c r="I143" s="40">
        <v>157.5</v>
      </c>
      <c r="J143" s="41"/>
    </row>
    <row r="144" spans="2:10" x14ac:dyDescent="0.3">
      <c r="B144" s="81"/>
      <c r="C144" s="74"/>
      <c r="D144" s="18" t="s">
        <v>16</v>
      </c>
      <c r="E144" s="38">
        <f>SUM(E138:E143)</f>
        <v>937.5</v>
      </c>
      <c r="F144" s="38">
        <f t="shared" ref="F144:I144" si="59">SUM(F138:F143)</f>
        <v>0</v>
      </c>
      <c r="G144" s="38">
        <f t="shared" si="59"/>
        <v>0</v>
      </c>
      <c r="H144" s="38">
        <f t="shared" si="59"/>
        <v>0</v>
      </c>
      <c r="I144" s="38">
        <f t="shared" si="59"/>
        <v>937.5</v>
      </c>
      <c r="J144" s="39">
        <f>SUM(J138:J143)</f>
        <v>0</v>
      </c>
    </row>
    <row r="145" spans="2:10" x14ac:dyDescent="0.3">
      <c r="B145" s="82" t="s">
        <v>34</v>
      </c>
      <c r="C145" s="74" t="s">
        <v>25</v>
      </c>
      <c r="D145" s="2">
        <v>2022</v>
      </c>
      <c r="E145" s="21">
        <f>SUM(F145:J145)</f>
        <v>2059.6</v>
      </c>
      <c r="F145" s="34"/>
      <c r="G145" s="34"/>
      <c r="H145" s="34"/>
      <c r="I145" s="34">
        <v>2059.6</v>
      </c>
      <c r="J145" s="35"/>
    </row>
    <row r="146" spans="2:10" x14ac:dyDescent="0.3">
      <c r="B146" s="80"/>
      <c r="C146" s="74"/>
      <c r="D146" s="3">
        <v>2023</v>
      </c>
      <c r="E146" s="24">
        <f>SUM(F146:J146)</f>
        <v>900</v>
      </c>
      <c r="F146" s="36"/>
      <c r="G146" s="36"/>
      <c r="H146" s="36"/>
      <c r="I146" s="36">
        <v>900</v>
      </c>
      <c r="J146" s="37"/>
    </row>
    <row r="147" spans="2:10" x14ac:dyDescent="0.3">
      <c r="B147" s="80"/>
      <c r="C147" s="74"/>
      <c r="D147" s="49">
        <v>2024</v>
      </c>
      <c r="E147" s="24">
        <f>SUM(F147:J147)</f>
        <v>727.2</v>
      </c>
      <c r="F147" s="50"/>
      <c r="G147" s="50"/>
      <c r="H147" s="50"/>
      <c r="I147" s="50">
        <v>727.2</v>
      </c>
      <c r="J147" s="51"/>
    </row>
    <row r="148" spans="2:10" x14ac:dyDescent="0.3">
      <c r="B148" s="80"/>
      <c r="C148" s="74"/>
      <c r="D148" s="49">
        <v>2025</v>
      </c>
      <c r="E148" s="56">
        <f t="shared" ref="E148" si="60">SUM(F148:J148)</f>
        <v>727.2</v>
      </c>
      <c r="F148" s="50"/>
      <c r="G148" s="50"/>
      <c r="H148" s="50"/>
      <c r="I148" s="50">
        <v>727.2</v>
      </c>
      <c r="J148" s="51"/>
    </row>
    <row r="149" spans="2:10" x14ac:dyDescent="0.3">
      <c r="B149" s="80"/>
      <c r="C149" s="74"/>
      <c r="D149" s="49">
        <v>2026</v>
      </c>
      <c r="E149" s="57">
        <f>SUM(F149:J149)</f>
        <v>727.2</v>
      </c>
      <c r="F149" s="50"/>
      <c r="G149" s="50"/>
      <c r="H149" s="50"/>
      <c r="I149" s="50">
        <v>727.2</v>
      </c>
      <c r="J149" s="51"/>
    </row>
    <row r="150" spans="2:10" x14ac:dyDescent="0.3">
      <c r="B150" s="80"/>
      <c r="C150" s="74"/>
      <c r="D150" s="4">
        <v>2027</v>
      </c>
      <c r="E150" s="52">
        <f>SUM(F150:J150)</f>
        <v>727.2</v>
      </c>
      <c r="F150" s="40"/>
      <c r="G150" s="40"/>
      <c r="H150" s="40"/>
      <c r="I150" s="40">
        <v>727.2</v>
      </c>
      <c r="J150" s="41"/>
    </row>
    <row r="151" spans="2:10" x14ac:dyDescent="0.3">
      <c r="B151" s="81"/>
      <c r="C151" s="74"/>
      <c r="D151" s="18" t="s">
        <v>16</v>
      </c>
      <c r="E151" s="38">
        <f>SUM(E145:E150)</f>
        <v>5868.4</v>
      </c>
      <c r="F151" s="38">
        <f t="shared" ref="F151:I151" si="61">SUM(F145:F150)</f>
        <v>0</v>
      </c>
      <c r="G151" s="38">
        <f t="shared" si="61"/>
        <v>0</v>
      </c>
      <c r="H151" s="38">
        <f t="shared" si="61"/>
        <v>0</v>
      </c>
      <c r="I151" s="38">
        <f t="shared" si="61"/>
        <v>5868.4</v>
      </c>
      <c r="J151" s="39">
        <f>SUM(J145:J150)</f>
        <v>0</v>
      </c>
    </row>
    <row r="152" spans="2:10" x14ac:dyDescent="0.3">
      <c r="B152" s="82" t="s">
        <v>35</v>
      </c>
      <c r="C152" s="74" t="s">
        <v>25</v>
      </c>
      <c r="D152" s="2">
        <v>2022</v>
      </c>
      <c r="E152" s="21">
        <f>SUM(F152:J152)</f>
        <v>664</v>
      </c>
      <c r="F152" s="34"/>
      <c r="G152" s="34"/>
      <c r="H152" s="34"/>
      <c r="I152" s="34">
        <v>664</v>
      </c>
      <c r="J152" s="35"/>
    </row>
    <row r="153" spans="2:10" x14ac:dyDescent="0.3">
      <c r="B153" s="80"/>
      <c r="C153" s="74"/>
      <c r="D153" s="3">
        <v>2023</v>
      </c>
      <c r="E153" s="24">
        <f>SUM(F153:J153)</f>
        <v>270</v>
      </c>
      <c r="F153" s="36"/>
      <c r="G153" s="36"/>
      <c r="H153" s="36"/>
      <c r="I153" s="36">
        <v>270</v>
      </c>
      <c r="J153" s="37"/>
    </row>
    <row r="154" spans="2:10" x14ac:dyDescent="0.3">
      <c r="B154" s="80"/>
      <c r="C154" s="74"/>
      <c r="D154" s="49">
        <v>2024</v>
      </c>
      <c r="E154" s="24">
        <f>SUM(F154:J154)</f>
        <v>1280</v>
      </c>
      <c r="F154" s="50"/>
      <c r="G154" s="50"/>
      <c r="H154" s="50"/>
      <c r="I154" s="50">
        <v>1280</v>
      </c>
      <c r="J154" s="51"/>
    </row>
    <row r="155" spans="2:10" x14ac:dyDescent="0.3">
      <c r="B155" s="80"/>
      <c r="C155" s="74"/>
      <c r="D155" s="49">
        <v>2025</v>
      </c>
      <c r="E155" s="56">
        <f t="shared" ref="E155" si="62">SUM(F155:J155)</f>
        <v>255.4</v>
      </c>
      <c r="F155" s="50"/>
      <c r="G155" s="50"/>
      <c r="H155" s="50"/>
      <c r="I155" s="50">
        <v>255.4</v>
      </c>
      <c r="J155" s="51"/>
    </row>
    <row r="156" spans="2:10" x14ac:dyDescent="0.3">
      <c r="B156" s="80"/>
      <c r="C156" s="74"/>
      <c r="D156" s="49">
        <v>2026</v>
      </c>
      <c r="E156" s="57">
        <f>SUM(F156:J156)</f>
        <v>108.4</v>
      </c>
      <c r="F156" s="50"/>
      <c r="G156" s="50"/>
      <c r="H156" s="50"/>
      <c r="I156" s="50">
        <v>108.4</v>
      </c>
      <c r="J156" s="51"/>
    </row>
    <row r="157" spans="2:10" x14ac:dyDescent="0.3">
      <c r="B157" s="80"/>
      <c r="C157" s="74"/>
      <c r="D157" s="4">
        <v>2027</v>
      </c>
      <c r="E157" s="52">
        <f>SUM(F157:J157)</f>
        <v>255.4</v>
      </c>
      <c r="F157" s="40"/>
      <c r="G157" s="40"/>
      <c r="H157" s="40"/>
      <c r="I157" s="40">
        <v>255.4</v>
      </c>
      <c r="J157" s="41"/>
    </row>
    <row r="158" spans="2:10" x14ac:dyDescent="0.3">
      <c r="B158" s="81"/>
      <c r="C158" s="74"/>
      <c r="D158" s="18" t="s">
        <v>16</v>
      </c>
      <c r="E158" s="38">
        <f>SUM(E152:E157)</f>
        <v>2833.2000000000003</v>
      </c>
      <c r="F158" s="38">
        <f t="shared" ref="F158:I158" si="63">SUM(F152:F157)</f>
        <v>0</v>
      </c>
      <c r="G158" s="38">
        <f t="shared" si="63"/>
        <v>0</v>
      </c>
      <c r="H158" s="38">
        <f t="shared" si="63"/>
        <v>0</v>
      </c>
      <c r="I158" s="38">
        <f t="shared" si="63"/>
        <v>2833.2000000000003</v>
      </c>
      <c r="J158" s="39">
        <f>SUM(J152:J157)</f>
        <v>0</v>
      </c>
    </row>
    <row r="159" spans="2:10" x14ac:dyDescent="0.3">
      <c r="B159" s="82" t="s">
        <v>22</v>
      </c>
      <c r="C159" s="74" t="s">
        <v>25</v>
      </c>
      <c r="D159" s="2">
        <v>2022</v>
      </c>
      <c r="E159" s="21">
        <f>SUM(F159:J159)</f>
        <v>210.67</v>
      </c>
      <c r="F159" s="34"/>
      <c r="G159" s="34">
        <v>200.14</v>
      </c>
      <c r="H159" s="34"/>
      <c r="I159" s="34">
        <v>10.53</v>
      </c>
      <c r="J159" s="35"/>
    </row>
    <row r="160" spans="2:10" x14ac:dyDescent="0.3">
      <c r="B160" s="80"/>
      <c r="C160" s="74"/>
      <c r="D160" s="3">
        <v>2023</v>
      </c>
      <c r="E160" s="24">
        <f>SUM(F160:J160)</f>
        <v>0</v>
      </c>
      <c r="F160" s="36"/>
      <c r="G160" s="36"/>
      <c r="H160" s="36"/>
      <c r="I160" s="36"/>
      <c r="J160" s="37"/>
    </row>
    <row r="161" spans="2:10" x14ac:dyDescent="0.3">
      <c r="B161" s="80"/>
      <c r="C161" s="74"/>
      <c r="D161" s="49">
        <v>2024</v>
      </c>
      <c r="E161" s="24">
        <f t="shared" ref="E161" si="64">SUM(F161:J161)</f>
        <v>0</v>
      </c>
      <c r="F161" s="50"/>
      <c r="G161" s="50"/>
      <c r="H161" s="50"/>
      <c r="I161" s="50"/>
      <c r="J161" s="51"/>
    </row>
    <row r="162" spans="2:10" x14ac:dyDescent="0.3">
      <c r="B162" s="80"/>
      <c r="C162" s="84"/>
      <c r="D162" s="49">
        <v>2025</v>
      </c>
      <c r="E162" s="57">
        <f>SUM(F162:J162)</f>
        <v>0</v>
      </c>
      <c r="F162" s="50"/>
      <c r="G162" s="50"/>
      <c r="H162" s="50"/>
      <c r="I162" s="50"/>
      <c r="J162" s="51"/>
    </row>
    <row r="163" spans="2:10" x14ac:dyDescent="0.3">
      <c r="B163" s="80"/>
      <c r="C163" s="84"/>
      <c r="D163" s="49">
        <v>2026</v>
      </c>
      <c r="E163" s="57">
        <f>SUM(F163:J163)</f>
        <v>0</v>
      </c>
      <c r="F163" s="50"/>
      <c r="G163" s="50"/>
      <c r="H163" s="50"/>
      <c r="I163" s="50"/>
      <c r="J163" s="51"/>
    </row>
    <row r="164" spans="2:10" x14ac:dyDescent="0.3">
      <c r="B164" s="80"/>
      <c r="C164" s="84"/>
      <c r="D164" s="49">
        <v>2027</v>
      </c>
      <c r="E164" s="52">
        <f>SUM(F164:J164)</f>
        <v>0</v>
      </c>
      <c r="F164" s="50"/>
      <c r="G164" s="50"/>
      <c r="H164" s="50"/>
      <c r="I164" s="50"/>
      <c r="J164" s="51"/>
    </row>
    <row r="165" spans="2:10" x14ac:dyDescent="0.3">
      <c r="B165" s="80"/>
      <c r="C165" s="84"/>
      <c r="D165" s="62" t="s">
        <v>16</v>
      </c>
      <c r="E165" s="63">
        <f>SUM(E159:E164)</f>
        <v>210.67</v>
      </c>
      <c r="F165" s="63">
        <f t="shared" ref="F165:I165" si="65">SUM(F159:F164)</f>
        <v>0</v>
      </c>
      <c r="G165" s="63">
        <f t="shared" si="65"/>
        <v>200.14</v>
      </c>
      <c r="H165" s="63">
        <f t="shared" si="65"/>
        <v>0</v>
      </c>
      <c r="I165" s="63">
        <f t="shared" si="65"/>
        <v>10.53</v>
      </c>
      <c r="J165" s="64">
        <f>SUM(J159:J164)</f>
        <v>0</v>
      </c>
    </row>
    <row r="166" spans="2:10" x14ac:dyDescent="0.3">
      <c r="B166" s="82" t="s">
        <v>49</v>
      </c>
      <c r="C166" s="84" t="s">
        <v>25</v>
      </c>
      <c r="D166" s="61">
        <v>2025</v>
      </c>
      <c r="E166" s="21">
        <f>SUM(F166:J166)</f>
        <v>584</v>
      </c>
      <c r="F166" s="65"/>
      <c r="G166" s="65"/>
      <c r="H166" s="65">
        <v>537.20000000000005</v>
      </c>
      <c r="I166" s="65">
        <v>46.8</v>
      </c>
      <c r="J166" s="66"/>
    </row>
    <row r="167" spans="2:10" x14ac:dyDescent="0.3">
      <c r="B167" s="80"/>
      <c r="C167" s="85"/>
      <c r="D167" s="49">
        <v>2026</v>
      </c>
      <c r="E167" s="57">
        <f>SUM(F167:J167)</f>
        <v>0</v>
      </c>
      <c r="F167" s="50"/>
      <c r="G167" s="50"/>
      <c r="H167" s="50"/>
      <c r="I167" s="50"/>
      <c r="J167" s="51"/>
    </row>
    <row r="168" spans="2:10" x14ac:dyDescent="0.3">
      <c r="B168" s="80"/>
      <c r="C168" s="85"/>
      <c r="D168" s="49">
        <v>2027</v>
      </c>
      <c r="E168" s="52">
        <f>SUM(F168:J168)</f>
        <v>0</v>
      </c>
      <c r="F168" s="50"/>
      <c r="G168" s="50"/>
      <c r="H168" s="50"/>
      <c r="I168" s="50"/>
      <c r="J168" s="51"/>
    </row>
    <row r="169" spans="2:10" ht="19.5" thickBot="1" x14ac:dyDescent="0.35">
      <c r="B169" s="83"/>
      <c r="C169" s="86"/>
      <c r="D169" s="45" t="s">
        <v>16</v>
      </c>
      <c r="E169" s="46">
        <f t="shared" ref="E169:J169" si="66">SUM(E166:E168)</f>
        <v>584</v>
      </c>
      <c r="F169" s="46">
        <f t="shared" si="66"/>
        <v>0</v>
      </c>
      <c r="G169" s="46">
        <f t="shared" si="66"/>
        <v>0</v>
      </c>
      <c r="H169" s="46">
        <f t="shared" si="66"/>
        <v>537.20000000000005</v>
      </c>
      <c r="I169" s="46">
        <f t="shared" si="66"/>
        <v>46.8</v>
      </c>
      <c r="J169" s="47">
        <f t="shared" si="66"/>
        <v>0</v>
      </c>
    </row>
  </sheetData>
  <mergeCells count="66">
    <mergeCell ref="B166:B169"/>
    <mergeCell ref="C166:C169"/>
    <mergeCell ref="C110:C116"/>
    <mergeCell ref="B110:B116"/>
    <mergeCell ref="B117:B123"/>
    <mergeCell ref="C117:C123"/>
    <mergeCell ref="B159:B165"/>
    <mergeCell ref="C159:C165"/>
    <mergeCell ref="B124:B130"/>
    <mergeCell ref="C124:C130"/>
    <mergeCell ref="B131:B137"/>
    <mergeCell ref="C131:C137"/>
    <mergeCell ref="B138:B144"/>
    <mergeCell ref="C138:C144"/>
    <mergeCell ref="B145:B151"/>
    <mergeCell ref="C145:C151"/>
    <mergeCell ref="B81:B84"/>
    <mergeCell ref="C81:C84"/>
    <mergeCell ref="B96:B102"/>
    <mergeCell ref="C96:C102"/>
    <mergeCell ref="B103:B109"/>
    <mergeCell ref="C103:C109"/>
    <mergeCell ref="B90:B95"/>
    <mergeCell ref="C90:C95"/>
    <mergeCell ref="B85:B89"/>
    <mergeCell ref="C85:C89"/>
    <mergeCell ref="B152:B158"/>
    <mergeCell ref="C152:C158"/>
    <mergeCell ref="B9:B15"/>
    <mergeCell ref="C9:C15"/>
    <mergeCell ref="B46:J46"/>
    <mergeCell ref="B47:B53"/>
    <mergeCell ref="C47:C53"/>
    <mergeCell ref="B16:J16"/>
    <mergeCell ref="B21:B24"/>
    <mergeCell ref="C21:C24"/>
    <mergeCell ref="C39:C45"/>
    <mergeCell ref="B77:B80"/>
    <mergeCell ref="C77:C80"/>
    <mergeCell ref="B17:B20"/>
    <mergeCell ref="C17:C20"/>
    <mergeCell ref="B39:B45"/>
    <mergeCell ref="B70:B76"/>
    <mergeCell ref="C70:C76"/>
    <mergeCell ref="B63:B69"/>
    <mergeCell ref="C63:C69"/>
    <mergeCell ref="B59:B62"/>
    <mergeCell ref="C59:C62"/>
    <mergeCell ref="B25:B28"/>
    <mergeCell ref="C25:C28"/>
    <mergeCell ref="B38:J38"/>
    <mergeCell ref="B54:B58"/>
    <mergeCell ref="C54:C58"/>
    <mergeCell ref="B29:J29"/>
    <mergeCell ref="B30:B33"/>
    <mergeCell ref="C30:C33"/>
    <mergeCell ref="B34:B37"/>
    <mergeCell ref="C34:C37"/>
    <mergeCell ref="I1:J1"/>
    <mergeCell ref="I2:J2"/>
    <mergeCell ref="B3:J3"/>
    <mergeCell ref="B4:J4"/>
    <mergeCell ref="B6:B7"/>
    <mergeCell ref="C6:C7"/>
    <mergeCell ref="D6:D7"/>
    <mergeCell ref="E6:J6"/>
  </mergeCells>
  <printOptions horizontalCentered="1"/>
  <pageMargins left="0" right="0" top="0" bottom="0" header="0" footer="0"/>
  <pageSetup paperSize="9" scale="82" fitToHeight="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Елена Нечаева</cp:lastModifiedBy>
  <cp:lastPrinted>2025-02-03T10:00:04Z</cp:lastPrinted>
  <dcterms:created xsi:type="dcterms:W3CDTF">2021-11-01T10:33:17Z</dcterms:created>
  <dcterms:modified xsi:type="dcterms:W3CDTF">2025-04-29T08:57:49Z</dcterms:modified>
</cp:coreProperties>
</file>