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35" windowWidth="20640" windowHeight="11400" tabRatio="682"/>
  </bookViews>
  <sheets>
    <sheet name="Приложение 2" sheetId="3" r:id="rId1"/>
  </sheets>
  <calcPr calcId="125725"/>
</workbook>
</file>

<file path=xl/calcChain.xml><?xml version="1.0" encoding="utf-8"?>
<calcChain xmlns="http://schemas.openxmlformats.org/spreadsheetml/2006/main">
  <c r="E76" i="3"/>
  <c r="E199"/>
  <c r="E112"/>
  <c r="E111"/>
  <c r="E110"/>
  <c r="H109"/>
  <c r="E113" l="1"/>
  <c r="J42" l="1"/>
  <c r="G40"/>
  <c r="H40"/>
  <c r="I40"/>
  <c r="J40"/>
  <c r="G41"/>
  <c r="G36" s="1"/>
  <c r="H41"/>
  <c r="H36" s="1"/>
  <c r="I41"/>
  <c r="J41"/>
  <c r="G42"/>
  <c r="H42"/>
  <c r="H37" s="1"/>
  <c r="I42"/>
  <c r="I37" s="1"/>
  <c r="J37"/>
  <c r="F42"/>
  <c r="F41"/>
  <c r="F36" s="1"/>
  <c r="F40"/>
  <c r="J63"/>
  <c r="I63"/>
  <c r="H63"/>
  <c r="G63"/>
  <c r="F63"/>
  <c r="E62"/>
  <c r="E61"/>
  <c r="E60"/>
  <c r="F37"/>
  <c r="J36"/>
  <c r="I36"/>
  <c r="G37"/>
  <c r="E63" l="1"/>
  <c r="J67"/>
  <c r="I67"/>
  <c r="H67"/>
  <c r="G67"/>
  <c r="F67"/>
  <c r="E66"/>
  <c r="E65"/>
  <c r="E64"/>
  <c r="E67" s="1"/>
  <c r="J59"/>
  <c r="I59"/>
  <c r="H59"/>
  <c r="G59"/>
  <c r="F59"/>
  <c r="E58"/>
  <c r="E57"/>
  <c r="E56"/>
  <c r="J55"/>
  <c r="I55"/>
  <c r="H55"/>
  <c r="G55"/>
  <c r="F55"/>
  <c r="E54"/>
  <c r="E53"/>
  <c r="E52"/>
  <c r="J51"/>
  <c r="I51"/>
  <c r="H51"/>
  <c r="G51"/>
  <c r="F51"/>
  <c r="E50"/>
  <c r="E49"/>
  <c r="E48"/>
  <c r="J47"/>
  <c r="I47"/>
  <c r="H47"/>
  <c r="G47"/>
  <c r="F47"/>
  <c r="E46"/>
  <c r="E45"/>
  <c r="E44"/>
  <c r="E47" s="1"/>
  <c r="E40"/>
  <c r="J43"/>
  <c r="I43"/>
  <c r="H43"/>
  <c r="G43"/>
  <c r="F43"/>
  <c r="E42"/>
  <c r="E41"/>
  <c r="E59" l="1"/>
  <c r="E55"/>
  <c r="E51"/>
  <c r="E43"/>
  <c r="H73"/>
  <c r="J75" l="1"/>
  <c r="J74"/>
  <c r="F73"/>
  <c r="F35" s="1"/>
  <c r="G73"/>
  <c r="G35" s="1"/>
  <c r="I73"/>
  <c r="I35" s="1"/>
  <c r="J73"/>
  <c r="J35" s="1"/>
  <c r="F74"/>
  <c r="G74"/>
  <c r="H74"/>
  <c r="I74"/>
  <c r="H72"/>
  <c r="G72"/>
  <c r="I72"/>
  <c r="J72"/>
  <c r="F72"/>
  <c r="F88"/>
  <c r="G88"/>
  <c r="H88"/>
  <c r="I88"/>
  <c r="J88"/>
  <c r="E87"/>
  <c r="E86"/>
  <c r="E85"/>
  <c r="E88" l="1"/>
  <c r="F24"/>
  <c r="F20" s="1"/>
  <c r="G75"/>
  <c r="H75"/>
  <c r="I75"/>
  <c r="F75"/>
  <c r="J84"/>
  <c r="E83"/>
  <c r="F84"/>
  <c r="G84"/>
  <c r="H84"/>
  <c r="I84"/>
  <c r="J101"/>
  <c r="F101"/>
  <c r="G101"/>
  <c r="H101"/>
  <c r="I101"/>
  <c r="E100"/>
  <c r="J109"/>
  <c r="F109"/>
  <c r="G109"/>
  <c r="I109"/>
  <c r="E108"/>
  <c r="J120"/>
  <c r="F120"/>
  <c r="G120"/>
  <c r="H120"/>
  <c r="I120"/>
  <c r="E119"/>
  <c r="J127"/>
  <c r="F127"/>
  <c r="G127"/>
  <c r="H127"/>
  <c r="I127"/>
  <c r="E126"/>
  <c r="J135"/>
  <c r="G135"/>
  <c r="H135"/>
  <c r="I135"/>
  <c r="F135"/>
  <c r="J152"/>
  <c r="F152"/>
  <c r="G152"/>
  <c r="H152"/>
  <c r="I152"/>
  <c r="E151"/>
  <c r="J159"/>
  <c r="F159"/>
  <c r="G159"/>
  <c r="H159"/>
  <c r="I159"/>
  <c r="E158"/>
  <c r="J166"/>
  <c r="F166"/>
  <c r="G166"/>
  <c r="H166"/>
  <c r="I166"/>
  <c r="E165"/>
  <c r="J171"/>
  <c r="F171"/>
  <c r="G171"/>
  <c r="H171"/>
  <c r="I171"/>
  <c r="E170"/>
  <c r="J179"/>
  <c r="G179"/>
  <c r="H179"/>
  <c r="I179"/>
  <c r="F179"/>
  <c r="G199"/>
  <c r="J199"/>
  <c r="F199"/>
  <c r="H199"/>
  <c r="I199"/>
  <c r="E198"/>
  <c r="J206"/>
  <c r="F206"/>
  <c r="G206"/>
  <c r="H206"/>
  <c r="I206"/>
  <c r="E205"/>
  <c r="F15" l="1"/>
  <c r="J15"/>
  <c r="I15"/>
  <c r="H15"/>
  <c r="G15"/>
  <c r="E75"/>
  <c r="E135"/>
  <c r="E179"/>
  <c r="J113"/>
  <c r="I113"/>
  <c r="H113"/>
  <c r="G113"/>
  <c r="F113"/>
  <c r="E15" l="1"/>
  <c r="E37"/>
  <c r="E99"/>
  <c r="E98"/>
  <c r="E97"/>
  <c r="J134"/>
  <c r="G132"/>
  <c r="H132"/>
  <c r="I132"/>
  <c r="J132"/>
  <c r="G133"/>
  <c r="H133"/>
  <c r="H35" s="1"/>
  <c r="I133"/>
  <c r="J133"/>
  <c r="G134"/>
  <c r="H134"/>
  <c r="I134"/>
  <c r="F134"/>
  <c r="F133"/>
  <c r="F132"/>
  <c r="E169"/>
  <c r="E168"/>
  <c r="E167"/>
  <c r="E171" s="1"/>
  <c r="H71"/>
  <c r="H38" l="1"/>
  <c r="E35"/>
  <c r="E38" s="1"/>
  <c r="E101"/>
  <c r="J29"/>
  <c r="F29"/>
  <c r="G29"/>
  <c r="H29"/>
  <c r="I29"/>
  <c r="E82"/>
  <c r="E107"/>
  <c r="E118"/>
  <c r="E125"/>
  <c r="E150"/>
  <c r="E157"/>
  <c r="E164"/>
  <c r="J178"/>
  <c r="J14" s="1"/>
  <c r="I178"/>
  <c r="I14" s="1"/>
  <c r="H178"/>
  <c r="G178"/>
  <c r="G14" s="1"/>
  <c r="F178"/>
  <c r="F14" s="1"/>
  <c r="F177"/>
  <c r="F13" s="1"/>
  <c r="E197"/>
  <c r="E204"/>
  <c r="H14" l="1"/>
  <c r="E74"/>
  <c r="E134"/>
  <c r="E178"/>
  <c r="G71"/>
  <c r="I71"/>
  <c r="J71"/>
  <c r="F71"/>
  <c r="G70"/>
  <c r="H70"/>
  <c r="I70"/>
  <c r="J70"/>
  <c r="F70"/>
  <c r="G69"/>
  <c r="H69"/>
  <c r="I69"/>
  <c r="J69"/>
  <c r="F69"/>
  <c r="H131"/>
  <c r="G131"/>
  <c r="I131"/>
  <c r="J131"/>
  <c r="F131"/>
  <c r="G130"/>
  <c r="H130"/>
  <c r="I130"/>
  <c r="J130"/>
  <c r="F130"/>
  <c r="F129"/>
  <c r="H175"/>
  <c r="H177"/>
  <c r="G129"/>
  <c r="H129"/>
  <c r="I129"/>
  <c r="J129"/>
  <c r="H76" l="1"/>
  <c r="H136"/>
  <c r="G76"/>
  <c r="F136"/>
  <c r="J136"/>
  <c r="I136"/>
  <c r="F76"/>
  <c r="J76"/>
  <c r="G136"/>
  <c r="I76"/>
  <c r="E14"/>
  <c r="E36"/>
  <c r="E124"/>
  <c r="E117"/>
  <c r="E116"/>
  <c r="E115"/>
  <c r="E114"/>
  <c r="E81"/>
  <c r="E106"/>
  <c r="E148"/>
  <c r="E149"/>
  <c r="E156"/>
  <c r="E163"/>
  <c r="J177"/>
  <c r="J13" s="1"/>
  <c r="E120" l="1"/>
  <c r="E73"/>
  <c r="E133"/>
  <c r="E136" s="1"/>
  <c r="G177"/>
  <c r="G13" s="1"/>
  <c r="H13"/>
  <c r="I177"/>
  <c r="F176"/>
  <c r="F34" s="1"/>
  <c r="F12" s="1"/>
  <c r="E196"/>
  <c r="E203"/>
  <c r="I13" l="1"/>
  <c r="E177"/>
  <c r="J24"/>
  <c r="J23"/>
  <c r="I24"/>
  <c r="I23"/>
  <c r="H24"/>
  <c r="H23"/>
  <c r="G24"/>
  <c r="G23"/>
  <c r="F23"/>
  <c r="E13" l="1"/>
  <c r="E105"/>
  <c r="E104"/>
  <c r="E103"/>
  <c r="E102"/>
  <c r="E145"/>
  <c r="E155"/>
  <c r="E154"/>
  <c r="E153"/>
  <c r="E147"/>
  <c r="E146"/>
  <c r="G173"/>
  <c r="H173"/>
  <c r="I173"/>
  <c r="J173"/>
  <c r="G174"/>
  <c r="H174"/>
  <c r="I174"/>
  <c r="J174"/>
  <c r="G175"/>
  <c r="I175"/>
  <c r="J175"/>
  <c r="G176"/>
  <c r="H176"/>
  <c r="I176"/>
  <c r="J176"/>
  <c r="F175"/>
  <c r="F174"/>
  <c r="F173"/>
  <c r="E202"/>
  <c r="E201"/>
  <c r="E200"/>
  <c r="E195"/>
  <c r="E194"/>
  <c r="E193"/>
  <c r="G22"/>
  <c r="G25" s="1"/>
  <c r="H22"/>
  <c r="H18" s="1"/>
  <c r="I22"/>
  <c r="I25" s="1"/>
  <c r="J22"/>
  <c r="J25" s="1"/>
  <c r="F22"/>
  <c r="F25" s="1"/>
  <c r="E28"/>
  <c r="E27"/>
  <c r="E26"/>
  <c r="H180" l="1"/>
  <c r="E109"/>
  <c r="I180"/>
  <c r="E152"/>
  <c r="F180"/>
  <c r="G180"/>
  <c r="E159"/>
  <c r="E206"/>
  <c r="J180"/>
  <c r="H25"/>
  <c r="H34"/>
  <c r="H12" s="1"/>
  <c r="E29"/>
  <c r="F18"/>
  <c r="I20"/>
  <c r="J20"/>
  <c r="G20"/>
  <c r="H20"/>
  <c r="F19"/>
  <c r="E79"/>
  <c r="E91"/>
  <c r="E95"/>
  <c r="E122"/>
  <c r="E139"/>
  <c r="E143"/>
  <c r="E161"/>
  <c r="J184"/>
  <c r="E183"/>
  <c r="J188"/>
  <c r="E187"/>
  <c r="J192"/>
  <c r="E191"/>
  <c r="F21" l="1"/>
  <c r="H33"/>
  <c r="G33"/>
  <c r="G11" s="1"/>
  <c r="I33"/>
  <c r="I11" s="1"/>
  <c r="F33"/>
  <c r="F11" s="1"/>
  <c r="J33"/>
  <c r="J11" s="1"/>
  <c r="E20"/>
  <c r="E24"/>
  <c r="E71"/>
  <c r="E131"/>
  <c r="E175"/>
  <c r="E123"/>
  <c r="E121"/>
  <c r="E127" s="1"/>
  <c r="F32"/>
  <c r="H11" l="1"/>
  <c r="F10"/>
  <c r="E33"/>
  <c r="E129"/>
  <c r="E130"/>
  <c r="E132"/>
  <c r="G19"/>
  <c r="H19"/>
  <c r="H21" s="1"/>
  <c r="I19"/>
  <c r="J19"/>
  <c r="G18"/>
  <c r="I18"/>
  <c r="I21" l="1"/>
  <c r="G21"/>
  <c r="E11"/>
  <c r="J18"/>
  <c r="J21" s="1"/>
  <c r="E22"/>
  <c r="E23"/>
  <c r="E25" l="1"/>
  <c r="E19"/>
  <c r="E18" l="1"/>
  <c r="E21" s="1"/>
  <c r="J32" l="1"/>
  <c r="G34"/>
  <c r="G12" s="1"/>
  <c r="I34"/>
  <c r="I12" s="1"/>
  <c r="J34"/>
  <c r="J12" s="1"/>
  <c r="J10" l="1"/>
  <c r="E34"/>
  <c r="I31"/>
  <c r="G31"/>
  <c r="H32"/>
  <c r="J31"/>
  <c r="J38" s="1"/>
  <c r="H31"/>
  <c r="I32"/>
  <c r="G32"/>
  <c r="F31"/>
  <c r="F38" s="1"/>
  <c r="I192"/>
  <c r="H192"/>
  <c r="G192"/>
  <c r="F192"/>
  <c r="E190"/>
  <c r="E189"/>
  <c r="I188"/>
  <c r="H188"/>
  <c r="G188"/>
  <c r="F188"/>
  <c r="E186"/>
  <c r="E185"/>
  <c r="I184"/>
  <c r="H184"/>
  <c r="G184"/>
  <c r="F184"/>
  <c r="E182"/>
  <c r="E181"/>
  <c r="E162"/>
  <c r="E160"/>
  <c r="E166" s="1"/>
  <c r="J144"/>
  <c r="I144"/>
  <c r="H144"/>
  <c r="G144"/>
  <c r="F144"/>
  <c r="E142"/>
  <c r="E141"/>
  <c r="J140"/>
  <c r="I140"/>
  <c r="H140"/>
  <c r="G140"/>
  <c r="F140"/>
  <c r="E138"/>
  <c r="E137"/>
  <c r="J96"/>
  <c r="I96"/>
  <c r="H96"/>
  <c r="G96"/>
  <c r="F96"/>
  <c r="E94"/>
  <c r="E93"/>
  <c r="J92"/>
  <c r="I92"/>
  <c r="H92"/>
  <c r="G92"/>
  <c r="F92"/>
  <c r="E90"/>
  <c r="E89"/>
  <c r="E92" s="1"/>
  <c r="E80"/>
  <c r="E78"/>
  <c r="E77"/>
  <c r="G38" l="1"/>
  <c r="I38"/>
  <c r="E84"/>
  <c r="H9"/>
  <c r="G9"/>
  <c r="I9"/>
  <c r="J9"/>
  <c r="J16" s="1"/>
  <c r="F9"/>
  <c r="F16" s="1"/>
  <c r="G10"/>
  <c r="I10"/>
  <c r="H10"/>
  <c r="E192"/>
  <c r="E140"/>
  <c r="E173"/>
  <c r="E184"/>
  <c r="E96"/>
  <c r="E188"/>
  <c r="E176"/>
  <c r="E144"/>
  <c r="E70"/>
  <c r="E72"/>
  <c r="E69"/>
  <c r="E174"/>
  <c r="I16" l="1"/>
  <c r="E180"/>
  <c r="G16"/>
  <c r="H16"/>
  <c r="E9"/>
  <c r="E31"/>
  <c r="E32"/>
  <c r="E10"/>
  <c r="E12"/>
  <c r="E16" l="1"/>
</calcChain>
</file>

<file path=xl/comments1.xml><?xml version="1.0" encoding="utf-8"?>
<comments xmlns="http://schemas.openxmlformats.org/spreadsheetml/2006/main">
  <authors>
    <author>Сергей Замчалов</author>
  </authors>
  <commentList>
    <comment ref="H110" authorId="0">
      <text>
        <r>
          <rPr>
            <b/>
            <sz val="9"/>
            <color indexed="81"/>
            <rFont val="Tahoma"/>
            <family val="2"/>
            <charset val="204"/>
          </rPr>
          <t>Сергей Замчалов:</t>
        </r>
        <r>
          <rPr>
            <sz val="9"/>
            <color indexed="81"/>
            <rFont val="Tahoma"/>
            <family val="2"/>
            <charset val="204"/>
          </rPr>
          <t xml:space="preserve">
В том числе 8884,3 т.р.</t>
        </r>
      </text>
    </comment>
  </commentList>
</comments>
</file>

<file path=xl/sharedStrings.xml><?xml version="1.0" encoding="utf-8"?>
<sst xmlns="http://schemas.openxmlformats.org/spreadsheetml/2006/main" count="125" uniqueCount="66">
  <si>
    <t>"Развитие культуры, спорта и молодежной политики в Кингисеппском муниципальном районе"</t>
  </si>
  <si>
    <t>тыс.руб.</t>
  </si>
  <si>
    <t>Наименование муниципальной программы/структурного элемента/направления расходования средств</t>
  </si>
  <si>
    <t>Ответственный исполнитель, участник, соисполнитель</t>
  </si>
  <si>
    <t>Годы реализации</t>
  </si>
  <si>
    <t>Оценка расходов (тыс. руб. )</t>
  </si>
  <si>
    <t>Всего</t>
  </si>
  <si>
    <t>Федеральный бюджет</t>
  </si>
  <si>
    <t>Областной бюджет</t>
  </si>
  <si>
    <t>Бюджет муници- пального района</t>
  </si>
  <si>
    <t>Бюджет поселений</t>
  </si>
  <si>
    <t>Иные источники</t>
  </si>
  <si>
    <t xml:space="preserve">Комитет по спорту, культуре, молодежной политике  и туризму </t>
  </si>
  <si>
    <t>ИТОГО</t>
  </si>
  <si>
    <t xml:space="preserve">Процессная часть </t>
  </si>
  <si>
    <t xml:space="preserve">Комплексы процессных мероприятий, итого </t>
  </si>
  <si>
    <t>Обеспечение деятельности (услуги, работы) муниципальных учреждений</t>
  </si>
  <si>
    <t>МКУ "Центр культуры, спорта, молодежной политики и туризма"</t>
  </si>
  <si>
    <t>Развитие культуры, спорта и молодежной политики в Кингисеппском муниципальном районе</t>
  </si>
  <si>
    <t>Комплекс процессных мероприятий "Обеспечение условий для развития физической культуры и спорта в муниципальном районе"</t>
  </si>
  <si>
    <t>МАУ "ОЛИМП"</t>
  </si>
  <si>
    <t>Иные межбюджетные трансферты на организацию и проведение спортивно-массовых мероприятий</t>
  </si>
  <si>
    <t>Иные межбюджетные трансферты на участие спортсменов района в соревнованиях различного уровня</t>
  </si>
  <si>
    <t>Комплекс процессных мероприятий "Создание условий для развития культуры в муниципальном районе"</t>
  </si>
  <si>
    <t>Иные межбюджетные трансферты на организацию и проведение районных культурно-массовых мероприятий</t>
  </si>
  <si>
    <t>Иные межбюджетные трансферты на осуществление полномочий по организации библиотечного обслуживания населения межпоселенческими библиотеками, комплектовании и обеспечении сохранности их библиотечных фондов</t>
  </si>
  <si>
    <t>Мероприятия организационного характера</t>
  </si>
  <si>
    <t>Комплекс процессных мероприятий "Создание условий для развития молодежной политики в муниципальном районе"</t>
  </si>
  <si>
    <t>Иные межбюджетные трансферты на организацию и проведение районных молодежных мероприятий</t>
  </si>
  <si>
    <t>Иные межбюджетные трансферты на участие в молодежных мероприятиях различного уровня</t>
  </si>
  <si>
    <t>Оказание поддержки добровольческому (волонтерскому) движению</t>
  </si>
  <si>
    <t>Финансовое обеспечение муниципальной программы (План реализации)</t>
  </si>
  <si>
    <t>Мероприятия, направленные на достижение цели федерального проекта "Спорт-норма жизни"</t>
  </si>
  <si>
    <t>Комитет по спорту, культуре, молодежной политике  и туризму, МАУ "ОЛИМП", МКУ "Служба заказчика"</t>
  </si>
  <si>
    <t>Прочие мероприятия в области физической культуры и спорта</t>
  </si>
  <si>
    <t xml:space="preserve"> МАУ "ОЛИМП", МКУ "Служба заказчика"</t>
  </si>
  <si>
    <t xml:space="preserve">Мероприятия, направленные на достижение цели проекта </t>
  </si>
  <si>
    <t>Комитет по спорту, культуре, молодежной политике  и туризму</t>
  </si>
  <si>
    <t>Осуществление полномочий по созданию условий для оказания поддержки добровольчеству (волонтерству)</t>
  </si>
  <si>
    <t>Осуществление полномочий по созданию условий для обеспечения поселений, входящих в состав муниципального района, услугами по организации досуга и услугами организаций культуры в части организации и проведения культурно массовых мероприятий, участия творческих коллективов в культурно – массовых мероприятиях</t>
  </si>
  <si>
    <t>Осуществление полномочий по организации библиотечного обслуживания населения межпоселенческими библиотеками, комплектованию и обеспечению сохранности их библиотечных фондов</t>
  </si>
  <si>
    <t>МКУ "Центр культуры, спорта, молодежной политики и туризма", МКУК "Кингисеппская ЦГБ"</t>
  </si>
  <si>
    <t>Осуществление полномочий по организации проведения официальных физкультурно-оздоровительных и спортивных мероприятий муниципального района в части организации и проведения спортивно-массовых мероприятий, участия спортсменов района в соревнования</t>
  </si>
  <si>
    <t>Администрация МО "Кингисеппский муниципальный район"</t>
  </si>
  <si>
    <t>Комитет по спорту, культуре, молодежной политике  и туризму , МКУ "Центр культуры, спорта, молодежной политики и туризма", администрация МО "Кингисеппский муниципальный район"</t>
  </si>
  <si>
    <t>Дополнительные расходы на сохранение достигнутого уровня оплаты труда работников учреждения</t>
  </si>
  <si>
    <t>МКУ "Центр культуры, спорта, молодежной политики и туризма", МАУ "ОЛИМП", администрация МО "Большелуцкое сельское поселение"</t>
  </si>
  <si>
    <t>МКУ "Центр культуры, спорта, молодежной политики и туризма", администрация МО "Большелуцкое сельское поселение"</t>
  </si>
  <si>
    <t>Отраслевые проекты</t>
  </si>
  <si>
    <t>Осуществление полномочий по организации и осуществлению мероприятий межпоселенческого характера по работе с детьми и молодежью, участию в реализации молодежной политики, разработке и реализации мер по обеспечению и защите прав и законных интересов молодежи, разработке и реализации молодежных программ по основным направлениям реализации молодежной политики, организации и осуществлению мониторинга реализации молодежной политики</t>
  </si>
  <si>
    <t>Проектирование, строительство и реконструкция объектов муниципальной собственности</t>
  </si>
  <si>
    <t>МКУ "Служба заказчика"</t>
  </si>
  <si>
    <t>Комитет по образованию</t>
  </si>
  <si>
    <t>Капитальный ремонт, ремонт объектов муниципальной собственности</t>
  </si>
  <si>
    <t>В том числе осуществление капитальных вложений в объект капитального строительства по присоединению трубопровода водоснабжения от скважины до плавательного бассейна в городе Кингисепп</t>
  </si>
  <si>
    <t>Предоставление субсидии некоммерческой организации Фонду «Газпром социальные инициативы»</t>
  </si>
  <si>
    <t xml:space="preserve"> Комитет по спорту, культуре, молодежной политике  и туризму</t>
  </si>
  <si>
    <t>Комплекс процессных мероприятий "Создание условий для развития дополнительного образования в сфере культуры и искусства"</t>
  </si>
  <si>
    <t>МБУ ДО "Ивангородская детская школа искусств"</t>
  </si>
  <si>
    <t>МБУ ДО "Кингисеппская школа искусств"; МБУ ДО "Ивангородская детская школа искусств"</t>
  </si>
  <si>
    <t>Укрепление материально-технической базы образовательных учреждений</t>
  </si>
  <si>
    <t>Прочие мероприятия в области образования</t>
  </si>
  <si>
    <t>Обеспечение выплат стимулирующего характера работникам учреждений дополнительного образования Кингисеппского района в соответствии с Указом Президента Российской Федерации</t>
  </si>
  <si>
    <t>Исполнение предписаний органов, осуществляющих государственный контроль (надзор)</t>
  </si>
  <si>
    <t>Поддержка развития общественной инфраструктуры муниципального значения</t>
  </si>
  <si>
    <r>
      <t xml:space="preserve">Приложение 2                                                          к муниципальной программе                                                        </t>
    </r>
    <r>
      <rPr>
        <i/>
        <sz val="12"/>
        <rFont val="Times New Roman"/>
        <family val="1"/>
        <charset val="204"/>
      </rPr>
      <t xml:space="preserve">(в редакции постановления администрации
МО «Кингисеппский муниципальный район»
от 18.08.2026 № 3248 )      </t>
    </r>
    <r>
      <rPr>
        <sz val="12"/>
        <rFont val="Times New Roman"/>
        <family val="1"/>
        <charset val="204"/>
      </rPr>
      <t xml:space="preserve">                                                     </t>
    </r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</si>
</sst>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.0_р_._-;\-* #,##0.0_р_._-;_-* &quot;-&quot;??_р_._-;_-@_-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/>
    <xf numFmtId="0" fontId="2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164" fontId="6" fillId="2" borderId="14" xfId="1" applyNumberFormat="1" applyFont="1" applyFill="1" applyBorder="1" applyAlignment="1">
      <alignment horizontal="center" vertical="center" wrapText="1"/>
    </xf>
    <xf numFmtId="164" fontId="6" fillId="2" borderId="8" xfId="1" applyNumberFormat="1" applyFont="1" applyFill="1" applyBorder="1" applyAlignment="1">
      <alignment horizontal="center" vertical="center" wrapText="1"/>
    </xf>
    <xf numFmtId="164" fontId="6" fillId="2" borderId="9" xfId="1" applyNumberFormat="1" applyFont="1" applyFill="1" applyBorder="1" applyAlignment="1">
      <alignment horizontal="center" vertical="center" wrapText="1"/>
    </xf>
    <xf numFmtId="164" fontId="6" fillId="2" borderId="10" xfId="1" applyNumberFormat="1" applyFont="1" applyFill="1" applyBorder="1" applyAlignment="1">
      <alignment horizontal="center" vertical="center" wrapText="1"/>
    </xf>
    <xf numFmtId="164" fontId="6" fillId="2" borderId="11" xfId="1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64" fontId="6" fillId="2" borderId="7" xfId="1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center" vertical="center"/>
    </xf>
    <xf numFmtId="164" fontId="6" fillId="2" borderId="19" xfId="1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164" fontId="4" fillId="2" borderId="8" xfId="1" applyNumberFormat="1" applyFont="1" applyFill="1" applyBorder="1" applyAlignment="1">
      <alignment horizontal="center" vertical="center" wrapText="1"/>
    </xf>
    <xf numFmtId="164" fontId="4" fillId="2" borderId="9" xfId="1" applyNumberFormat="1" applyFont="1" applyFill="1" applyBorder="1" applyAlignment="1">
      <alignment horizontal="center" vertical="center" wrapText="1"/>
    </xf>
    <xf numFmtId="164" fontId="4" fillId="2" borderId="10" xfId="1" applyNumberFormat="1" applyFont="1" applyFill="1" applyBorder="1" applyAlignment="1">
      <alignment horizontal="center" vertical="center" wrapText="1"/>
    </xf>
    <xf numFmtId="164" fontId="4" fillId="2" borderId="11" xfId="1" applyNumberFormat="1" applyFont="1" applyFill="1" applyBorder="1" applyAlignment="1">
      <alignment horizontal="center" vertical="center" wrapText="1"/>
    </xf>
    <xf numFmtId="164" fontId="4" fillId="2" borderId="13" xfId="1" applyNumberFormat="1" applyFont="1" applyFill="1" applyBorder="1" applyAlignment="1">
      <alignment horizontal="center" vertical="center" wrapText="1"/>
    </xf>
    <xf numFmtId="164" fontId="4" fillId="0" borderId="8" xfId="1" applyNumberFormat="1" applyFont="1" applyFill="1" applyBorder="1" applyAlignment="1">
      <alignment horizontal="center" vertical="center" wrapText="1"/>
    </xf>
    <xf numFmtId="164" fontId="4" fillId="0" borderId="9" xfId="1" applyNumberFormat="1" applyFont="1" applyFill="1" applyBorder="1" applyAlignment="1">
      <alignment horizontal="center" vertical="center" wrapText="1"/>
    </xf>
    <xf numFmtId="164" fontId="4" fillId="0" borderId="10" xfId="1" applyNumberFormat="1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4" fontId="6" fillId="0" borderId="7" xfId="1" applyNumberFormat="1" applyFont="1" applyFill="1" applyBorder="1" applyAlignment="1">
      <alignment horizontal="center" vertical="center" wrapText="1"/>
    </xf>
    <xf numFmtId="164" fontId="4" fillId="0" borderId="12" xfId="1" applyNumberFormat="1" applyFont="1" applyFill="1" applyBorder="1" applyAlignment="1">
      <alignment horizontal="center" vertical="center" wrapText="1"/>
    </xf>
    <xf numFmtId="164" fontId="4" fillId="0" borderId="13" xfId="1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164" fontId="6" fillId="0" borderId="21" xfId="1" applyNumberFormat="1" applyFont="1" applyFill="1" applyBorder="1" applyAlignment="1">
      <alignment horizontal="center" vertical="center" wrapText="1"/>
    </xf>
    <xf numFmtId="164" fontId="6" fillId="0" borderId="22" xfId="1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164" fontId="6" fillId="2" borderId="12" xfId="1" applyNumberFormat="1" applyFont="1" applyFill="1" applyBorder="1" applyAlignment="1">
      <alignment horizontal="center" vertical="center" wrapText="1"/>
    </xf>
    <xf numFmtId="164" fontId="4" fillId="0" borderId="24" xfId="1" applyNumberFormat="1" applyFont="1" applyFill="1" applyBorder="1" applyAlignment="1">
      <alignment horizontal="center" vertical="center" wrapText="1"/>
    </xf>
    <xf numFmtId="164" fontId="4" fillId="0" borderId="25" xfId="1" applyNumberFormat="1" applyFont="1" applyFill="1" applyBorder="1" applyAlignment="1">
      <alignment horizontal="center" vertical="center" wrapText="1"/>
    </xf>
    <xf numFmtId="164" fontId="4" fillId="2" borderId="24" xfId="1" applyNumberFormat="1" applyFont="1" applyFill="1" applyBorder="1" applyAlignment="1">
      <alignment horizontal="center" vertical="center" wrapText="1"/>
    </xf>
    <xf numFmtId="164" fontId="4" fillId="2" borderId="25" xfId="1" applyNumberFormat="1" applyFont="1" applyFill="1" applyBorder="1" applyAlignment="1">
      <alignment horizontal="center" vertical="center" wrapText="1"/>
    </xf>
    <xf numFmtId="164" fontId="4" fillId="2" borderId="14" xfId="1" applyNumberFormat="1" applyFont="1" applyFill="1" applyBorder="1" applyAlignment="1">
      <alignment horizontal="center" vertical="center" wrapText="1"/>
    </xf>
    <xf numFmtId="164" fontId="4" fillId="2" borderId="26" xfId="1" applyNumberFormat="1" applyFont="1" applyFill="1" applyBorder="1" applyAlignment="1">
      <alignment horizontal="center" vertical="center" wrapText="1"/>
    </xf>
    <xf numFmtId="164" fontId="6" fillId="2" borderId="23" xfId="1" applyNumberFormat="1" applyFont="1" applyFill="1" applyBorder="1" applyAlignment="1">
      <alignment horizontal="center" vertical="center" wrapText="1"/>
    </xf>
    <xf numFmtId="164" fontId="6" fillId="2" borderId="24" xfId="1" applyNumberFormat="1" applyFont="1" applyFill="1" applyBorder="1" applyAlignment="1">
      <alignment horizontal="center" vertical="center" wrapText="1"/>
    </xf>
    <xf numFmtId="164" fontId="6" fillId="2" borderId="25" xfId="1" applyNumberFormat="1" applyFont="1" applyFill="1" applyBorder="1" applyAlignment="1">
      <alignment horizontal="center" vertical="center" wrapText="1"/>
    </xf>
    <xf numFmtId="164" fontId="4" fillId="2" borderId="12" xfId="1" applyNumberFormat="1" applyFont="1" applyFill="1" applyBorder="1" applyAlignment="1">
      <alignment horizontal="center" vertical="center" wrapText="1"/>
    </xf>
    <xf numFmtId="164" fontId="6" fillId="2" borderId="13" xfId="1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06"/>
  <sheetViews>
    <sheetView tabSelected="1" topLeftCell="A211" zoomScaleNormal="100" workbookViewId="0">
      <selection activeCell="M15" sqref="M15"/>
    </sheetView>
  </sheetViews>
  <sheetFormatPr defaultRowHeight="18.75"/>
  <cols>
    <col min="1" max="1" width="2.5703125" style="9" customWidth="1"/>
    <col min="2" max="2" width="47.42578125" style="5" customWidth="1"/>
    <col min="3" max="3" width="27" style="6" customWidth="1"/>
    <col min="4" max="4" width="14.7109375" style="7" customWidth="1"/>
    <col min="5" max="5" width="14.7109375" style="8" customWidth="1"/>
    <col min="6" max="10" width="14.7109375" style="9" customWidth="1"/>
    <col min="11" max="257" width="9.140625" style="9"/>
    <col min="258" max="258" width="40.28515625" style="9" customWidth="1"/>
    <col min="259" max="259" width="25.42578125" style="9" customWidth="1"/>
    <col min="260" max="266" width="14.7109375" style="9" customWidth="1"/>
    <col min="267" max="513" width="9.140625" style="9"/>
    <col min="514" max="514" width="40.28515625" style="9" customWidth="1"/>
    <col min="515" max="515" width="25.42578125" style="9" customWidth="1"/>
    <col min="516" max="522" width="14.7109375" style="9" customWidth="1"/>
    <col min="523" max="769" width="9.140625" style="9"/>
    <col min="770" max="770" width="40.28515625" style="9" customWidth="1"/>
    <col min="771" max="771" width="25.42578125" style="9" customWidth="1"/>
    <col min="772" max="778" width="14.7109375" style="9" customWidth="1"/>
    <col min="779" max="1025" width="9.140625" style="9"/>
    <col min="1026" max="1026" width="40.28515625" style="9" customWidth="1"/>
    <col min="1027" max="1027" width="25.42578125" style="9" customWidth="1"/>
    <col min="1028" max="1034" width="14.7109375" style="9" customWidth="1"/>
    <col min="1035" max="1281" width="9.140625" style="9"/>
    <col min="1282" max="1282" width="40.28515625" style="9" customWidth="1"/>
    <col min="1283" max="1283" width="25.42578125" style="9" customWidth="1"/>
    <col min="1284" max="1290" width="14.7109375" style="9" customWidth="1"/>
    <col min="1291" max="1537" width="9.140625" style="9"/>
    <col min="1538" max="1538" width="40.28515625" style="9" customWidth="1"/>
    <col min="1539" max="1539" width="25.42578125" style="9" customWidth="1"/>
    <col min="1540" max="1546" width="14.7109375" style="9" customWidth="1"/>
    <col min="1547" max="1793" width="9.140625" style="9"/>
    <col min="1794" max="1794" width="40.28515625" style="9" customWidth="1"/>
    <col min="1795" max="1795" width="25.42578125" style="9" customWidth="1"/>
    <col min="1796" max="1802" width="14.7109375" style="9" customWidth="1"/>
    <col min="1803" max="2049" width="9.140625" style="9"/>
    <col min="2050" max="2050" width="40.28515625" style="9" customWidth="1"/>
    <col min="2051" max="2051" width="25.42578125" style="9" customWidth="1"/>
    <col min="2052" max="2058" width="14.7109375" style="9" customWidth="1"/>
    <col min="2059" max="2305" width="9.140625" style="9"/>
    <col min="2306" max="2306" width="40.28515625" style="9" customWidth="1"/>
    <col min="2307" max="2307" width="25.42578125" style="9" customWidth="1"/>
    <col min="2308" max="2314" width="14.7109375" style="9" customWidth="1"/>
    <col min="2315" max="2561" width="9.140625" style="9"/>
    <col min="2562" max="2562" width="40.28515625" style="9" customWidth="1"/>
    <col min="2563" max="2563" width="25.42578125" style="9" customWidth="1"/>
    <col min="2564" max="2570" width="14.7109375" style="9" customWidth="1"/>
    <col min="2571" max="2817" width="9.140625" style="9"/>
    <col min="2818" max="2818" width="40.28515625" style="9" customWidth="1"/>
    <col min="2819" max="2819" width="25.42578125" style="9" customWidth="1"/>
    <col min="2820" max="2826" width="14.7109375" style="9" customWidth="1"/>
    <col min="2827" max="3073" width="9.140625" style="9"/>
    <col min="3074" max="3074" width="40.28515625" style="9" customWidth="1"/>
    <col min="3075" max="3075" width="25.42578125" style="9" customWidth="1"/>
    <col min="3076" max="3082" width="14.7109375" style="9" customWidth="1"/>
    <col min="3083" max="3329" width="9.140625" style="9"/>
    <col min="3330" max="3330" width="40.28515625" style="9" customWidth="1"/>
    <col min="3331" max="3331" width="25.42578125" style="9" customWidth="1"/>
    <col min="3332" max="3338" width="14.7109375" style="9" customWidth="1"/>
    <col min="3339" max="3585" width="9.140625" style="9"/>
    <col min="3586" max="3586" width="40.28515625" style="9" customWidth="1"/>
    <col min="3587" max="3587" width="25.42578125" style="9" customWidth="1"/>
    <col min="3588" max="3594" width="14.7109375" style="9" customWidth="1"/>
    <col min="3595" max="3841" width="9.140625" style="9"/>
    <col min="3842" max="3842" width="40.28515625" style="9" customWidth="1"/>
    <col min="3843" max="3843" width="25.42578125" style="9" customWidth="1"/>
    <col min="3844" max="3850" width="14.7109375" style="9" customWidth="1"/>
    <col min="3851" max="4097" width="9.140625" style="9"/>
    <col min="4098" max="4098" width="40.28515625" style="9" customWidth="1"/>
    <col min="4099" max="4099" width="25.42578125" style="9" customWidth="1"/>
    <col min="4100" max="4106" width="14.7109375" style="9" customWidth="1"/>
    <col min="4107" max="4353" width="9.140625" style="9"/>
    <col min="4354" max="4354" width="40.28515625" style="9" customWidth="1"/>
    <col min="4355" max="4355" width="25.42578125" style="9" customWidth="1"/>
    <col min="4356" max="4362" width="14.7109375" style="9" customWidth="1"/>
    <col min="4363" max="4609" width="9.140625" style="9"/>
    <col min="4610" max="4610" width="40.28515625" style="9" customWidth="1"/>
    <col min="4611" max="4611" width="25.42578125" style="9" customWidth="1"/>
    <col min="4612" max="4618" width="14.7109375" style="9" customWidth="1"/>
    <col min="4619" max="4865" width="9.140625" style="9"/>
    <col min="4866" max="4866" width="40.28515625" style="9" customWidth="1"/>
    <col min="4867" max="4867" width="25.42578125" style="9" customWidth="1"/>
    <col min="4868" max="4874" width="14.7109375" style="9" customWidth="1"/>
    <col min="4875" max="5121" width="9.140625" style="9"/>
    <col min="5122" max="5122" width="40.28515625" style="9" customWidth="1"/>
    <col min="5123" max="5123" width="25.42578125" style="9" customWidth="1"/>
    <col min="5124" max="5130" width="14.7109375" style="9" customWidth="1"/>
    <col min="5131" max="5377" width="9.140625" style="9"/>
    <col min="5378" max="5378" width="40.28515625" style="9" customWidth="1"/>
    <col min="5379" max="5379" width="25.42578125" style="9" customWidth="1"/>
    <col min="5380" max="5386" width="14.7109375" style="9" customWidth="1"/>
    <col min="5387" max="5633" width="9.140625" style="9"/>
    <col min="5634" max="5634" width="40.28515625" style="9" customWidth="1"/>
    <col min="5635" max="5635" width="25.42578125" style="9" customWidth="1"/>
    <col min="5636" max="5642" width="14.7109375" style="9" customWidth="1"/>
    <col min="5643" max="5889" width="9.140625" style="9"/>
    <col min="5890" max="5890" width="40.28515625" style="9" customWidth="1"/>
    <col min="5891" max="5891" width="25.42578125" style="9" customWidth="1"/>
    <col min="5892" max="5898" width="14.7109375" style="9" customWidth="1"/>
    <col min="5899" max="6145" width="9.140625" style="9"/>
    <col min="6146" max="6146" width="40.28515625" style="9" customWidth="1"/>
    <col min="6147" max="6147" width="25.42578125" style="9" customWidth="1"/>
    <col min="6148" max="6154" width="14.7109375" style="9" customWidth="1"/>
    <col min="6155" max="6401" width="9.140625" style="9"/>
    <col min="6402" max="6402" width="40.28515625" style="9" customWidth="1"/>
    <col min="6403" max="6403" width="25.42578125" style="9" customWidth="1"/>
    <col min="6404" max="6410" width="14.7109375" style="9" customWidth="1"/>
    <col min="6411" max="6657" width="9.140625" style="9"/>
    <col min="6658" max="6658" width="40.28515625" style="9" customWidth="1"/>
    <col min="6659" max="6659" width="25.42578125" style="9" customWidth="1"/>
    <col min="6660" max="6666" width="14.7109375" style="9" customWidth="1"/>
    <col min="6667" max="6913" width="9.140625" style="9"/>
    <col min="6914" max="6914" width="40.28515625" style="9" customWidth="1"/>
    <col min="6915" max="6915" width="25.42578125" style="9" customWidth="1"/>
    <col min="6916" max="6922" width="14.7109375" style="9" customWidth="1"/>
    <col min="6923" max="7169" width="9.140625" style="9"/>
    <col min="7170" max="7170" width="40.28515625" style="9" customWidth="1"/>
    <col min="7171" max="7171" width="25.42578125" style="9" customWidth="1"/>
    <col min="7172" max="7178" width="14.7109375" style="9" customWidth="1"/>
    <col min="7179" max="7425" width="9.140625" style="9"/>
    <col min="7426" max="7426" width="40.28515625" style="9" customWidth="1"/>
    <col min="7427" max="7427" width="25.42578125" style="9" customWidth="1"/>
    <col min="7428" max="7434" width="14.7109375" style="9" customWidth="1"/>
    <col min="7435" max="7681" width="9.140625" style="9"/>
    <col min="7682" max="7682" width="40.28515625" style="9" customWidth="1"/>
    <col min="7683" max="7683" width="25.42578125" style="9" customWidth="1"/>
    <col min="7684" max="7690" width="14.7109375" style="9" customWidth="1"/>
    <col min="7691" max="7937" width="9.140625" style="9"/>
    <col min="7938" max="7938" width="40.28515625" style="9" customWidth="1"/>
    <col min="7939" max="7939" width="25.42578125" style="9" customWidth="1"/>
    <col min="7940" max="7946" width="14.7109375" style="9" customWidth="1"/>
    <col min="7947" max="8193" width="9.140625" style="9"/>
    <col min="8194" max="8194" width="40.28515625" style="9" customWidth="1"/>
    <col min="8195" max="8195" width="25.42578125" style="9" customWidth="1"/>
    <col min="8196" max="8202" width="14.7109375" style="9" customWidth="1"/>
    <col min="8203" max="8449" width="9.140625" style="9"/>
    <col min="8450" max="8450" width="40.28515625" style="9" customWidth="1"/>
    <col min="8451" max="8451" width="25.42578125" style="9" customWidth="1"/>
    <col min="8452" max="8458" width="14.7109375" style="9" customWidth="1"/>
    <col min="8459" max="8705" width="9.140625" style="9"/>
    <col min="8706" max="8706" width="40.28515625" style="9" customWidth="1"/>
    <col min="8707" max="8707" width="25.42578125" style="9" customWidth="1"/>
    <col min="8708" max="8714" width="14.7109375" style="9" customWidth="1"/>
    <col min="8715" max="8961" width="9.140625" style="9"/>
    <col min="8962" max="8962" width="40.28515625" style="9" customWidth="1"/>
    <col min="8963" max="8963" width="25.42578125" style="9" customWidth="1"/>
    <col min="8964" max="8970" width="14.7109375" style="9" customWidth="1"/>
    <col min="8971" max="9217" width="9.140625" style="9"/>
    <col min="9218" max="9218" width="40.28515625" style="9" customWidth="1"/>
    <col min="9219" max="9219" width="25.42578125" style="9" customWidth="1"/>
    <col min="9220" max="9226" width="14.7109375" style="9" customWidth="1"/>
    <col min="9227" max="9473" width="9.140625" style="9"/>
    <col min="9474" max="9474" width="40.28515625" style="9" customWidth="1"/>
    <col min="9475" max="9475" width="25.42578125" style="9" customWidth="1"/>
    <col min="9476" max="9482" width="14.7109375" style="9" customWidth="1"/>
    <col min="9483" max="9729" width="9.140625" style="9"/>
    <col min="9730" max="9730" width="40.28515625" style="9" customWidth="1"/>
    <col min="9731" max="9731" width="25.42578125" style="9" customWidth="1"/>
    <col min="9732" max="9738" width="14.7109375" style="9" customWidth="1"/>
    <col min="9739" max="9985" width="9.140625" style="9"/>
    <col min="9986" max="9986" width="40.28515625" style="9" customWidth="1"/>
    <col min="9987" max="9987" width="25.42578125" style="9" customWidth="1"/>
    <col min="9988" max="9994" width="14.7109375" style="9" customWidth="1"/>
    <col min="9995" max="10241" width="9.140625" style="9"/>
    <col min="10242" max="10242" width="40.28515625" style="9" customWidth="1"/>
    <col min="10243" max="10243" width="25.42578125" style="9" customWidth="1"/>
    <col min="10244" max="10250" width="14.7109375" style="9" customWidth="1"/>
    <col min="10251" max="10497" width="9.140625" style="9"/>
    <col min="10498" max="10498" width="40.28515625" style="9" customWidth="1"/>
    <col min="10499" max="10499" width="25.42578125" style="9" customWidth="1"/>
    <col min="10500" max="10506" width="14.7109375" style="9" customWidth="1"/>
    <col min="10507" max="10753" width="9.140625" style="9"/>
    <col min="10754" max="10754" width="40.28515625" style="9" customWidth="1"/>
    <col min="10755" max="10755" width="25.42578125" style="9" customWidth="1"/>
    <col min="10756" max="10762" width="14.7109375" style="9" customWidth="1"/>
    <col min="10763" max="11009" width="9.140625" style="9"/>
    <col min="11010" max="11010" width="40.28515625" style="9" customWidth="1"/>
    <col min="11011" max="11011" width="25.42578125" style="9" customWidth="1"/>
    <col min="11012" max="11018" width="14.7109375" style="9" customWidth="1"/>
    <col min="11019" max="11265" width="9.140625" style="9"/>
    <col min="11266" max="11266" width="40.28515625" style="9" customWidth="1"/>
    <col min="11267" max="11267" width="25.42578125" style="9" customWidth="1"/>
    <col min="11268" max="11274" width="14.7109375" style="9" customWidth="1"/>
    <col min="11275" max="11521" width="9.140625" style="9"/>
    <col min="11522" max="11522" width="40.28515625" style="9" customWidth="1"/>
    <col min="11523" max="11523" width="25.42578125" style="9" customWidth="1"/>
    <col min="11524" max="11530" width="14.7109375" style="9" customWidth="1"/>
    <col min="11531" max="11777" width="9.140625" style="9"/>
    <col min="11778" max="11778" width="40.28515625" style="9" customWidth="1"/>
    <col min="11779" max="11779" width="25.42578125" style="9" customWidth="1"/>
    <col min="11780" max="11786" width="14.7109375" style="9" customWidth="1"/>
    <col min="11787" max="12033" width="9.140625" style="9"/>
    <col min="12034" max="12034" width="40.28515625" style="9" customWidth="1"/>
    <col min="12035" max="12035" width="25.42578125" style="9" customWidth="1"/>
    <col min="12036" max="12042" width="14.7109375" style="9" customWidth="1"/>
    <col min="12043" max="12289" width="9.140625" style="9"/>
    <col min="12290" max="12290" width="40.28515625" style="9" customWidth="1"/>
    <col min="12291" max="12291" width="25.42578125" style="9" customWidth="1"/>
    <col min="12292" max="12298" width="14.7109375" style="9" customWidth="1"/>
    <col min="12299" max="12545" width="9.140625" style="9"/>
    <col min="12546" max="12546" width="40.28515625" style="9" customWidth="1"/>
    <col min="12547" max="12547" width="25.42578125" style="9" customWidth="1"/>
    <col min="12548" max="12554" width="14.7109375" style="9" customWidth="1"/>
    <col min="12555" max="12801" width="9.140625" style="9"/>
    <col min="12802" max="12802" width="40.28515625" style="9" customWidth="1"/>
    <col min="12803" max="12803" width="25.42578125" style="9" customWidth="1"/>
    <col min="12804" max="12810" width="14.7109375" style="9" customWidth="1"/>
    <col min="12811" max="13057" width="9.140625" style="9"/>
    <col min="13058" max="13058" width="40.28515625" style="9" customWidth="1"/>
    <col min="13059" max="13059" width="25.42578125" style="9" customWidth="1"/>
    <col min="13060" max="13066" width="14.7109375" style="9" customWidth="1"/>
    <col min="13067" max="13313" width="9.140625" style="9"/>
    <col min="13314" max="13314" width="40.28515625" style="9" customWidth="1"/>
    <col min="13315" max="13315" width="25.42578125" style="9" customWidth="1"/>
    <col min="13316" max="13322" width="14.7109375" style="9" customWidth="1"/>
    <col min="13323" max="13569" width="9.140625" style="9"/>
    <col min="13570" max="13570" width="40.28515625" style="9" customWidth="1"/>
    <col min="13571" max="13571" width="25.42578125" style="9" customWidth="1"/>
    <col min="13572" max="13578" width="14.7109375" style="9" customWidth="1"/>
    <col min="13579" max="13825" width="9.140625" style="9"/>
    <col min="13826" max="13826" width="40.28515625" style="9" customWidth="1"/>
    <col min="13827" max="13827" width="25.42578125" style="9" customWidth="1"/>
    <col min="13828" max="13834" width="14.7109375" style="9" customWidth="1"/>
    <col min="13835" max="14081" width="9.140625" style="9"/>
    <col min="14082" max="14082" width="40.28515625" style="9" customWidth="1"/>
    <col min="14083" max="14083" width="25.42578125" style="9" customWidth="1"/>
    <col min="14084" max="14090" width="14.7109375" style="9" customWidth="1"/>
    <col min="14091" max="14337" width="9.140625" style="9"/>
    <col min="14338" max="14338" width="40.28515625" style="9" customWidth="1"/>
    <col min="14339" max="14339" width="25.42578125" style="9" customWidth="1"/>
    <col min="14340" max="14346" width="14.7109375" style="9" customWidth="1"/>
    <col min="14347" max="14593" width="9.140625" style="9"/>
    <col min="14594" max="14594" width="40.28515625" style="9" customWidth="1"/>
    <col min="14595" max="14595" width="25.42578125" style="9" customWidth="1"/>
    <col min="14596" max="14602" width="14.7109375" style="9" customWidth="1"/>
    <col min="14603" max="14849" width="9.140625" style="9"/>
    <col min="14850" max="14850" width="40.28515625" style="9" customWidth="1"/>
    <col min="14851" max="14851" width="25.42578125" style="9" customWidth="1"/>
    <col min="14852" max="14858" width="14.7109375" style="9" customWidth="1"/>
    <col min="14859" max="15105" width="9.140625" style="9"/>
    <col min="15106" max="15106" width="40.28515625" style="9" customWidth="1"/>
    <col min="15107" max="15107" width="25.42578125" style="9" customWidth="1"/>
    <col min="15108" max="15114" width="14.7109375" style="9" customWidth="1"/>
    <col min="15115" max="15361" width="9.140625" style="9"/>
    <col min="15362" max="15362" width="40.28515625" style="9" customWidth="1"/>
    <col min="15363" max="15363" width="25.42578125" style="9" customWidth="1"/>
    <col min="15364" max="15370" width="14.7109375" style="9" customWidth="1"/>
    <col min="15371" max="15617" width="9.140625" style="9"/>
    <col min="15618" max="15618" width="40.28515625" style="9" customWidth="1"/>
    <col min="15619" max="15619" width="25.42578125" style="9" customWidth="1"/>
    <col min="15620" max="15626" width="14.7109375" style="9" customWidth="1"/>
    <col min="15627" max="15873" width="9.140625" style="9"/>
    <col min="15874" max="15874" width="40.28515625" style="9" customWidth="1"/>
    <col min="15875" max="15875" width="25.42578125" style="9" customWidth="1"/>
    <col min="15876" max="15882" width="14.7109375" style="9" customWidth="1"/>
    <col min="15883" max="16129" width="9.140625" style="9"/>
    <col min="16130" max="16130" width="40.28515625" style="9" customWidth="1"/>
    <col min="16131" max="16131" width="25.42578125" style="9" customWidth="1"/>
    <col min="16132" max="16138" width="14.7109375" style="9" customWidth="1"/>
    <col min="16139" max="16384" width="9.140625" style="9"/>
  </cols>
  <sheetData>
    <row r="1" spans="2:11" ht="142.15" customHeight="1">
      <c r="H1" s="82" t="s">
        <v>65</v>
      </c>
      <c r="I1" s="82"/>
      <c r="J1" s="82"/>
    </row>
    <row r="2" spans="2:11">
      <c r="I2" s="76"/>
      <c r="J2" s="76"/>
    </row>
    <row r="3" spans="2:11" s="11" customFormat="1">
      <c r="B3" s="77" t="s">
        <v>31</v>
      </c>
      <c r="C3" s="77"/>
      <c r="D3" s="77"/>
      <c r="E3" s="77"/>
      <c r="F3" s="77"/>
      <c r="G3" s="77"/>
      <c r="H3" s="77"/>
      <c r="I3" s="77"/>
      <c r="J3" s="77"/>
      <c r="K3" s="10"/>
    </row>
    <row r="4" spans="2:11">
      <c r="B4" s="77" t="s">
        <v>0</v>
      </c>
      <c r="C4" s="77"/>
      <c r="D4" s="77"/>
      <c r="E4" s="77"/>
      <c r="F4" s="77"/>
      <c r="G4" s="77"/>
      <c r="H4" s="77"/>
      <c r="I4" s="77"/>
      <c r="J4" s="77"/>
      <c r="K4" s="12"/>
    </row>
    <row r="5" spans="2:11" ht="19.5" thickBot="1">
      <c r="C5" s="13"/>
      <c r="D5" s="13"/>
      <c r="E5" s="14"/>
      <c r="F5" s="13"/>
      <c r="G5" s="13"/>
      <c r="H5" s="13"/>
      <c r="I5" s="13"/>
      <c r="J5" s="13" t="s">
        <v>1</v>
      </c>
    </row>
    <row r="6" spans="2:11" ht="18.75" customHeight="1">
      <c r="B6" s="78" t="s">
        <v>2</v>
      </c>
      <c r="C6" s="80" t="s">
        <v>3</v>
      </c>
      <c r="D6" s="80" t="s">
        <v>4</v>
      </c>
      <c r="E6" s="80" t="s">
        <v>5</v>
      </c>
      <c r="F6" s="80"/>
      <c r="G6" s="80"/>
      <c r="H6" s="80"/>
      <c r="I6" s="80"/>
      <c r="J6" s="81"/>
    </row>
    <row r="7" spans="2:11" ht="63">
      <c r="B7" s="79"/>
      <c r="C7" s="65"/>
      <c r="D7" s="65"/>
      <c r="E7" s="15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6" t="s">
        <v>11</v>
      </c>
    </row>
    <row r="8" spans="2:11">
      <c r="B8" s="17">
        <v>1</v>
      </c>
      <c r="C8" s="1">
        <v>2</v>
      </c>
      <c r="D8" s="1">
        <v>3</v>
      </c>
      <c r="E8" s="18">
        <v>4</v>
      </c>
      <c r="F8" s="19">
        <v>5</v>
      </c>
      <c r="G8" s="19">
        <v>6</v>
      </c>
      <c r="H8" s="19">
        <v>7</v>
      </c>
      <c r="I8" s="19">
        <v>8</v>
      </c>
      <c r="J8" s="20">
        <v>9</v>
      </c>
    </row>
    <row r="9" spans="2:11">
      <c r="B9" s="72" t="s">
        <v>18</v>
      </c>
      <c r="C9" s="65" t="s">
        <v>12</v>
      </c>
      <c r="D9" s="2">
        <v>2022</v>
      </c>
      <c r="E9" s="21">
        <f>SUM(F9:J9)</f>
        <v>98072.200000000012</v>
      </c>
      <c r="F9" s="22">
        <f t="shared" ref="F9:J11" si="0">F18+F31</f>
        <v>0</v>
      </c>
      <c r="G9" s="22">
        <f t="shared" si="0"/>
        <v>0</v>
      </c>
      <c r="H9" s="22">
        <f t="shared" si="0"/>
        <v>98072.200000000012</v>
      </c>
      <c r="I9" s="22">
        <f t="shared" si="0"/>
        <v>0</v>
      </c>
      <c r="J9" s="23">
        <f t="shared" si="0"/>
        <v>0</v>
      </c>
    </row>
    <row r="10" spans="2:11">
      <c r="B10" s="72"/>
      <c r="C10" s="65"/>
      <c r="D10" s="3">
        <v>2023</v>
      </c>
      <c r="E10" s="24">
        <f t="shared" ref="E10:E13" si="1">SUM(F10:J10)</f>
        <v>95719.700000000012</v>
      </c>
      <c r="F10" s="24">
        <f t="shared" si="0"/>
        <v>0</v>
      </c>
      <c r="G10" s="24">
        <f t="shared" si="0"/>
        <v>0</v>
      </c>
      <c r="H10" s="24">
        <f t="shared" si="0"/>
        <v>95719.700000000012</v>
      </c>
      <c r="I10" s="24">
        <f t="shared" si="0"/>
        <v>0</v>
      </c>
      <c r="J10" s="25">
        <f t="shared" si="0"/>
        <v>0</v>
      </c>
    </row>
    <row r="11" spans="2:11">
      <c r="B11" s="72"/>
      <c r="C11" s="65"/>
      <c r="D11" s="49">
        <v>2024</v>
      </c>
      <c r="E11" s="24">
        <f>SUM(F11:J11)</f>
        <v>85295.8</v>
      </c>
      <c r="F11" s="24">
        <f t="shared" si="0"/>
        <v>0</v>
      </c>
      <c r="G11" s="24">
        <f t="shared" si="0"/>
        <v>0</v>
      </c>
      <c r="H11" s="24">
        <f t="shared" si="0"/>
        <v>85295.8</v>
      </c>
      <c r="I11" s="24">
        <f t="shared" si="0"/>
        <v>0</v>
      </c>
      <c r="J11" s="25">
        <f t="shared" si="0"/>
        <v>0</v>
      </c>
    </row>
    <row r="12" spans="2:11">
      <c r="B12" s="72"/>
      <c r="C12" s="65"/>
      <c r="D12" s="49">
        <v>2025</v>
      </c>
      <c r="E12" s="57">
        <f t="shared" si="1"/>
        <v>182921.5</v>
      </c>
      <c r="F12" s="58">
        <f>F34</f>
        <v>0</v>
      </c>
      <c r="G12" s="58">
        <f>G34</f>
        <v>0</v>
      </c>
      <c r="H12" s="58">
        <f>H34</f>
        <v>182921.5</v>
      </c>
      <c r="I12" s="58">
        <f>I34</f>
        <v>0</v>
      </c>
      <c r="J12" s="59">
        <f>J34</f>
        <v>0</v>
      </c>
    </row>
    <row r="13" spans="2:11">
      <c r="B13" s="72"/>
      <c r="C13" s="65"/>
      <c r="D13" s="49">
        <v>2026</v>
      </c>
      <c r="E13" s="58">
        <f t="shared" si="1"/>
        <v>236555.1</v>
      </c>
      <c r="F13" s="58">
        <f t="shared" ref="F13:J13" si="2">F35</f>
        <v>0</v>
      </c>
      <c r="G13" s="58">
        <f t="shared" si="2"/>
        <v>700</v>
      </c>
      <c r="H13" s="58">
        <f t="shared" si="2"/>
        <v>235855.1</v>
      </c>
      <c r="I13" s="58">
        <f t="shared" si="2"/>
        <v>0</v>
      </c>
      <c r="J13" s="59">
        <f t="shared" si="2"/>
        <v>0</v>
      </c>
    </row>
    <row r="14" spans="2:11">
      <c r="B14" s="72"/>
      <c r="C14" s="65"/>
      <c r="D14" s="49">
        <v>2027</v>
      </c>
      <c r="E14" s="58">
        <f>SUM(F14:J14)</f>
        <v>218329.3</v>
      </c>
      <c r="F14" s="58">
        <f t="shared" ref="F14:J14" si="3">F36</f>
        <v>0</v>
      </c>
      <c r="G14" s="58">
        <f t="shared" si="3"/>
        <v>0</v>
      </c>
      <c r="H14" s="58">
        <f t="shared" si="3"/>
        <v>218329.3</v>
      </c>
      <c r="I14" s="58">
        <f t="shared" si="3"/>
        <v>0</v>
      </c>
      <c r="J14" s="59">
        <f t="shared" si="3"/>
        <v>0</v>
      </c>
    </row>
    <row r="15" spans="2:11">
      <c r="B15" s="72"/>
      <c r="C15" s="65"/>
      <c r="D15" s="4">
        <v>2028</v>
      </c>
      <c r="E15" s="58">
        <f>SUM(F15:J15)</f>
        <v>220999.3</v>
      </c>
      <c r="F15" s="58">
        <f>F37</f>
        <v>0</v>
      </c>
      <c r="G15" s="58">
        <f t="shared" ref="G15:I15" si="4">G37</f>
        <v>0</v>
      </c>
      <c r="H15" s="58">
        <f t="shared" si="4"/>
        <v>220999.3</v>
      </c>
      <c r="I15" s="58">
        <f t="shared" si="4"/>
        <v>0</v>
      </c>
      <c r="J15" s="61">
        <f>J37</f>
        <v>0</v>
      </c>
    </row>
    <row r="16" spans="2:11">
      <c r="B16" s="72"/>
      <c r="C16" s="65"/>
      <c r="D16" s="18" t="s">
        <v>13</v>
      </c>
      <c r="E16" s="26">
        <f>SUM(E9:E15)</f>
        <v>1137892.9000000001</v>
      </c>
      <c r="F16" s="26">
        <f t="shared" ref="F16:I16" si="5">SUM(F9:F15)</f>
        <v>0</v>
      </c>
      <c r="G16" s="26">
        <f t="shared" si="5"/>
        <v>700</v>
      </c>
      <c r="H16" s="26">
        <f t="shared" si="5"/>
        <v>1137192.9000000001</v>
      </c>
      <c r="I16" s="26">
        <f t="shared" si="5"/>
        <v>0</v>
      </c>
      <c r="J16" s="27">
        <f>SUM(J9:J15)</f>
        <v>0</v>
      </c>
    </row>
    <row r="17" spans="2:10">
      <c r="B17" s="28" t="s">
        <v>48</v>
      </c>
      <c r="C17" s="29"/>
      <c r="D17" s="30"/>
      <c r="E17" s="31"/>
      <c r="F17" s="31"/>
      <c r="G17" s="31"/>
      <c r="H17" s="31"/>
      <c r="I17" s="31"/>
      <c r="J17" s="32"/>
    </row>
    <row r="18" spans="2:10" ht="21.6" customHeight="1">
      <c r="B18" s="72" t="s">
        <v>36</v>
      </c>
      <c r="C18" s="65" t="s">
        <v>33</v>
      </c>
      <c r="D18" s="2">
        <v>2022</v>
      </c>
      <c r="E18" s="21">
        <f>SUM(F18:J18)</f>
        <v>13695.2</v>
      </c>
      <c r="F18" s="33">
        <f t="shared" ref="F18:F19" si="6">F22</f>
        <v>0</v>
      </c>
      <c r="G18" s="33">
        <f t="shared" ref="G18:J18" si="7">G22</f>
        <v>0</v>
      </c>
      <c r="H18" s="33">
        <f>H22</f>
        <v>13695.2</v>
      </c>
      <c r="I18" s="33">
        <f t="shared" si="7"/>
        <v>0</v>
      </c>
      <c r="J18" s="34">
        <f t="shared" si="7"/>
        <v>0</v>
      </c>
    </row>
    <row r="19" spans="2:10" ht="21" customHeight="1">
      <c r="B19" s="72"/>
      <c r="C19" s="65"/>
      <c r="D19" s="3">
        <v>2023</v>
      </c>
      <c r="E19" s="24">
        <f>SUM(F19:J19)</f>
        <v>0</v>
      </c>
      <c r="F19" s="35">
        <f t="shared" si="6"/>
        <v>0</v>
      </c>
      <c r="G19" s="35">
        <f t="shared" ref="G19:J19" si="8">G23</f>
        <v>0</v>
      </c>
      <c r="H19" s="35">
        <f t="shared" si="8"/>
        <v>0</v>
      </c>
      <c r="I19" s="35">
        <f t="shared" si="8"/>
        <v>0</v>
      </c>
      <c r="J19" s="36">
        <f t="shared" si="8"/>
        <v>0</v>
      </c>
    </row>
    <row r="20" spans="2:10" ht="20.45" customHeight="1">
      <c r="B20" s="72"/>
      <c r="C20" s="65"/>
      <c r="D20" s="49">
        <v>2024</v>
      </c>
      <c r="E20" s="24">
        <f>SUM(F20:J20)</f>
        <v>0</v>
      </c>
      <c r="F20" s="35">
        <f>F24</f>
        <v>0</v>
      </c>
      <c r="G20" s="35">
        <f t="shared" ref="G20:I20" si="9">G24</f>
        <v>0</v>
      </c>
      <c r="H20" s="35">
        <f t="shared" si="9"/>
        <v>0</v>
      </c>
      <c r="I20" s="35">
        <f t="shared" si="9"/>
        <v>0</v>
      </c>
      <c r="J20" s="36">
        <f>J24</f>
        <v>0</v>
      </c>
    </row>
    <row r="21" spans="2:10" ht="20.45" customHeight="1">
      <c r="B21" s="72"/>
      <c r="C21" s="65"/>
      <c r="D21" s="18" t="s">
        <v>13</v>
      </c>
      <c r="E21" s="26">
        <f t="shared" ref="E21:J21" si="10">SUM(E18:E20)</f>
        <v>13695.2</v>
      </c>
      <c r="F21" s="26">
        <f t="shared" si="10"/>
        <v>0</v>
      </c>
      <c r="G21" s="26">
        <f t="shared" si="10"/>
        <v>0</v>
      </c>
      <c r="H21" s="26">
        <f t="shared" si="10"/>
        <v>13695.2</v>
      </c>
      <c r="I21" s="26">
        <f t="shared" si="10"/>
        <v>0</v>
      </c>
      <c r="J21" s="27">
        <f t="shared" si="10"/>
        <v>0</v>
      </c>
    </row>
    <row r="22" spans="2:10">
      <c r="B22" s="72" t="s">
        <v>32</v>
      </c>
      <c r="C22" s="65" t="s">
        <v>37</v>
      </c>
      <c r="D22" s="2">
        <v>2022</v>
      </c>
      <c r="E22" s="21">
        <f>SUM(F22:J22)</f>
        <v>13695.2</v>
      </c>
      <c r="F22" s="33">
        <f t="shared" ref="F22:F23" si="11">F26</f>
        <v>0</v>
      </c>
      <c r="G22" s="33">
        <f t="shared" ref="G22:J22" si="12">G26</f>
        <v>0</v>
      </c>
      <c r="H22" s="33">
        <f t="shared" si="12"/>
        <v>13695.2</v>
      </c>
      <c r="I22" s="33">
        <f t="shared" si="12"/>
        <v>0</v>
      </c>
      <c r="J22" s="34">
        <f t="shared" si="12"/>
        <v>0</v>
      </c>
    </row>
    <row r="23" spans="2:10">
      <c r="B23" s="72"/>
      <c r="C23" s="65"/>
      <c r="D23" s="3">
        <v>2023</v>
      </c>
      <c r="E23" s="24">
        <f>SUM(F23:J23)</f>
        <v>0</v>
      </c>
      <c r="F23" s="35">
        <f t="shared" si="11"/>
        <v>0</v>
      </c>
      <c r="G23" s="35">
        <f t="shared" ref="G23:J24" si="13">G27</f>
        <v>0</v>
      </c>
      <c r="H23" s="35">
        <f t="shared" si="13"/>
        <v>0</v>
      </c>
      <c r="I23" s="35">
        <f t="shared" si="13"/>
        <v>0</v>
      </c>
      <c r="J23" s="36">
        <f t="shared" si="13"/>
        <v>0</v>
      </c>
    </row>
    <row r="24" spans="2:10">
      <c r="B24" s="72"/>
      <c r="C24" s="65"/>
      <c r="D24" s="49">
        <v>2024</v>
      </c>
      <c r="E24" s="24">
        <f>SUM(F24:J24)</f>
        <v>0</v>
      </c>
      <c r="F24" s="35">
        <f>F28</f>
        <v>0</v>
      </c>
      <c r="G24" s="35">
        <f t="shared" si="13"/>
        <v>0</v>
      </c>
      <c r="H24" s="35">
        <f t="shared" si="13"/>
        <v>0</v>
      </c>
      <c r="I24" s="35">
        <f t="shared" si="13"/>
        <v>0</v>
      </c>
      <c r="J24" s="36">
        <f t="shared" si="13"/>
        <v>0</v>
      </c>
    </row>
    <row r="25" spans="2:10">
      <c r="B25" s="72"/>
      <c r="C25" s="65"/>
      <c r="D25" s="18" t="s">
        <v>13</v>
      </c>
      <c r="E25" s="26">
        <f t="shared" ref="E25:J25" si="14">SUM(E22:E24)</f>
        <v>13695.2</v>
      </c>
      <c r="F25" s="26">
        <f t="shared" si="14"/>
        <v>0</v>
      </c>
      <c r="G25" s="26">
        <f t="shared" si="14"/>
        <v>0</v>
      </c>
      <c r="H25" s="26">
        <f t="shared" si="14"/>
        <v>13695.2</v>
      </c>
      <c r="I25" s="26">
        <f t="shared" si="14"/>
        <v>0</v>
      </c>
      <c r="J25" s="27">
        <f t="shared" si="14"/>
        <v>0</v>
      </c>
    </row>
    <row r="26" spans="2:10">
      <c r="B26" s="72" t="s">
        <v>34</v>
      </c>
      <c r="C26" s="65" t="s">
        <v>35</v>
      </c>
      <c r="D26" s="2">
        <v>2022</v>
      </c>
      <c r="E26" s="21">
        <f t="shared" ref="E26:E28" si="15">SUM(F26:J26)</f>
        <v>13695.2</v>
      </c>
      <c r="F26" s="33"/>
      <c r="G26" s="33"/>
      <c r="H26" s="33">
        <v>13695.2</v>
      </c>
      <c r="I26" s="33"/>
      <c r="J26" s="34"/>
    </row>
    <row r="27" spans="2:10">
      <c r="B27" s="72"/>
      <c r="C27" s="65"/>
      <c r="D27" s="3">
        <v>2023</v>
      </c>
      <c r="E27" s="24">
        <f t="shared" si="15"/>
        <v>0</v>
      </c>
      <c r="F27" s="35"/>
      <c r="G27" s="35"/>
      <c r="H27" s="35"/>
      <c r="I27" s="35"/>
      <c r="J27" s="36"/>
    </row>
    <row r="28" spans="2:10">
      <c r="B28" s="72"/>
      <c r="C28" s="65"/>
      <c r="D28" s="49">
        <v>2024</v>
      </c>
      <c r="E28" s="24">
        <f t="shared" si="15"/>
        <v>0</v>
      </c>
      <c r="F28" s="53"/>
      <c r="G28" s="53"/>
      <c r="H28" s="53"/>
      <c r="I28" s="53"/>
      <c r="J28" s="54"/>
    </row>
    <row r="29" spans="2:10">
      <c r="B29" s="72"/>
      <c r="C29" s="65"/>
      <c r="D29" s="18" t="s">
        <v>13</v>
      </c>
      <c r="E29" s="26">
        <f t="shared" ref="E29:J29" si="16">SUM(E26:E28)</f>
        <v>13695.2</v>
      </c>
      <c r="F29" s="26">
        <f t="shared" si="16"/>
        <v>0</v>
      </c>
      <c r="G29" s="26">
        <f t="shared" si="16"/>
        <v>0</v>
      </c>
      <c r="H29" s="26">
        <f t="shared" si="16"/>
        <v>13695.2</v>
      </c>
      <c r="I29" s="26">
        <f t="shared" si="16"/>
        <v>0</v>
      </c>
      <c r="J29" s="27">
        <f t="shared" si="16"/>
        <v>0</v>
      </c>
    </row>
    <row r="30" spans="2:10">
      <c r="B30" s="28" t="s">
        <v>14</v>
      </c>
      <c r="C30" s="29"/>
      <c r="D30" s="30"/>
      <c r="E30" s="31"/>
      <c r="F30" s="31"/>
      <c r="G30" s="31"/>
      <c r="H30" s="31"/>
      <c r="I30" s="31"/>
      <c r="J30" s="32"/>
    </row>
    <row r="31" spans="2:10">
      <c r="B31" s="72" t="s">
        <v>15</v>
      </c>
      <c r="C31" s="65" t="s">
        <v>12</v>
      </c>
      <c r="D31" s="2">
        <v>2022</v>
      </c>
      <c r="E31" s="21">
        <f>SUM(F31:J31)</f>
        <v>84377.000000000015</v>
      </c>
      <c r="F31" s="55">
        <f t="shared" ref="F31:J34" si="17">F69+F129+F173</f>
        <v>0</v>
      </c>
      <c r="G31" s="55">
        <f t="shared" si="17"/>
        <v>0</v>
      </c>
      <c r="H31" s="55">
        <f t="shared" si="17"/>
        <v>84377.000000000015</v>
      </c>
      <c r="I31" s="55">
        <f t="shared" si="17"/>
        <v>0</v>
      </c>
      <c r="J31" s="56">
        <f t="shared" si="17"/>
        <v>0</v>
      </c>
    </row>
    <row r="32" spans="2:10">
      <c r="B32" s="72"/>
      <c r="C32" s="65"/>
      <c r="D32" s="3">
        <v>2023</v>
      </c>
      <c r="E32" s="24">
        <f>SUM(F32:J32)</f>
        <v>95719.700000000012</v>
      </c>
      <c r="F32" s="35">
        <f t="shared" si="17"/>
        <v>0</v>
      </c>
      <c r="G32" s="35">
        <f t="shared" si="17"/>
        <v>0</v>
      </c>
      <c r="H32" s="35">
        <f t="shared" si="17"/>
        <v>95719.700000000012</v>
      </c>
      <c r="I32" s="35">
        <f t="shared" si="17"/>
        <v>0</v>
      </c>
      <c r="J32" s="36">
        <f t="shared" si="17"/>
        <v>0</v>
      </c>
    </row>
    <row r="33" spans="2:10">
      <c r="B33" s="72"/>
      <c r="C33" s="65"/>
      <c r="D33" s="49">
        <v>2024</v>
      </c>
      <c r="E33" s="24">
        <f>SUM(F33:J33)</f>
        <v>85295.8</v>
      </c>
      <c r="F33" s="35">
        <f t="shared" si="17"/>
        <v>0</v>
      </c>
      <c r="G33" s="35">
        <f t="shared" si="17"/>
        <v>0</v>
      </c>
      <c r="H33" s="35">
        <f t="shared" si="17"/>
        <v>85295.8</v>
      </c>
      <c r="I33" s="35">
        <f t="shared" si="17"/>
        <v>0</v>
      </c>
      <c r="J33" s="36">
        <f t="shared" si="17"/>
        <v>0</v>
      </c>
    </row>
    <row r="34" spans="2:10">
      <c r="B34" s="72"/>
      <c r="C34" s="65"/>
      <c r="D34" s="49">
        <v>2025</v>
      </c>
      <c r="E34" s="57">
        <f t="shared" ref="E34" si="18">SUM(F34:J34)</f>
        <v>182921.5</v>
      </c>
      <c r="F34" s="53">
        <f t="shared" si="17"/>
        <v>0</v>
      </c>
      <c r="G34" s="53">
        <f t="shared" si="17"/>
        <v>0</v>
      </c>
      <c r="H34" s="53">
        <f t="shared" si="17"/>
        <v>182921.5</v>
      </c>
      <c r="I34" s="53">
        <f t="shared" si="17"/>
        <v>0</v>
      </c>
      <c r="J34" s="54">
        <f t="shared" si="17"/>
        <v>0</v>
      </c>
    </row>
    <row r="35" spans="2:10">
      <c r="B35" s="72"/>
      <c r="C35" s="65"/>
      <c r="D35" s="49">
        <v>2026</v>
      </c>
      <c r="E35" s="58">
        <f>SUM(F35:J35)</f>
        <v>236555.1</v>
      </c>
      <c r="F35" s="53">
        <f t="shared" ref="F35:J37" si="19">F40+F73+F133+F177</f>
        <v>0</v>
      </c>
      <c r="G35" s="53">
        <f t="shared" si="19"/>
        <v>700</v>
      </c>
      <c r="H35" s="53">
        <f>H40+H73+H133+H177</f>
        <v>235855.1</v>
      </c>
      <c r="I35" s="53">
        <f t="shared" si="19"/>
        <v>0</v>
      </c>
      <c r="J35" s="54">
        <f t="shared" si="19"/>
        <v>0</v>
      </c>
    </row>
    <row r="36" spans="2:10">
      <c r="B36" s="72"/>
      <c r="C36" s="65"/>
      <c r="D36" s="49">
        <v>2027</v>
      </c>
      <c r="E36" s="58">
        <f>SUM(F36:J36)</f>
        <v>218329.3</v>
      </c>
      <c r="F36" s="53">
        <f t="shared" si="19"/>
        <v>0</v>
      </c>
      <c r="G36" s="53">
        <f t="shared" si="19"/>
        <v>0</v>
      </c>
      <c r="H36" s="53">
        <f t="shared" si="19"/>
        <v>218329.3</v>
      </c>
      <c r="I36" s="53">
        <f t="shared" si="19"/>
        <v>0</v>
      </c>
      <c r="J36" s="54">
        <f t="shared" si="19"/>
        <v>0</v>
      </c>
    </row>
    <row r="37" spans="2:10">
      <c r="B37" s="72"/>
      <c r="C37" s="65"/>
      <c r="D37" s="4">
        <v>2028</v>
      </c>
      <c r="E37" s="50">
        <f>SUM(F37:J37)</f>
        <v>220999.3</v>
      </c>
      <c r="F37" s="53">
        <f t="shared" si="19"/>
        <v>0</v>
      </c>
      <c r="G37" s="53">
        <f t="shared" si="19"/>
        <v>0</v>
      </c>
      <c r="H37" s="53">
        <f t="shared" si="19"/>
        <v>220999.3</v>
      </c>
      <c r="I37" s="53">
        <f t="shared" si="19"/>
        <v>0</v>
      </c>
      <c r="J37" s="37">
        <f t="shared" si="19"/>
        <v>0</v>
      </c>
    </row>
    <row r="38" spans="2:10">
      <c r="B38" s="72"/>
      <c r="C38" s="65"/>
      <c r="D38" s="18" t="s">
        <v>13</v>
      </c>
      <c r="E38" s="26">
        <f>SUM(E31:E37)</f>
        <v>1124197.7</v>
      </c>
      <c r="F38" s="26">
        <f t="shared" ref="F38:J38" si="20">SUM(F31:F37)</f>
        <v>0</v>
      </c>
      <c r="G38" s="26">
        <f t="shared" si="20"/>
        <v>700</v>
      </c>
      <c r="H38" s="26">
        <f>SUM(H31:H37)</f>
        <v>1123497.7</v>
      </c>
      <c r="I38" s="26">
        <f t="shared" si="20"/>
        <v>0</v>
      </c>
      <c r="J38" s="27">
        <f t="shared" si="20"/>
        <v>0</v>
      </c>
    </row>
    <row r="39" spans="2:10">
      <c r="B39" s="73" t="s">
        <v>57</v>
      </c>
      <c r="C39" s="74"/>
      <c r="D39" s="74"/>
      <c r="E39" s="74"/>
      <c r="F39" s="74"/>
      <c r="G39" s="74"/>
      <c r="H39" s="74"/>
      <c r="I39" s="74"/>
      <c r="J39" s="75"/>
    </row>
    <row r="40" spans="2:10">
      <c r="B40" s="62" t="s">
        <v>13</v>
      </c>
      <c r="C40" s="65" t="s">
        <v>56</v>
      </c>
      <c r="D40" s="49">
        <v>2026</v>
      </c>
      <c r="E40" s="21">
        <f>SUM(F40:J40)</f>
        <v>92061.099999999991</v>
      </c>
      <c r="F40" s="33">
        <f>F44+F48+F52+F56+F60+F64</f>
        <v>0</v>
      </c>
      <c r="G40" s="33">
        <f t="shared" ref="G40:J40" si="21">G44+G48+G52+G56+G60+G64</f>
        <v>700</v>
      </c>
      <c r="H40" s="33">
        <f t="shared" si="21"/>
        <v>91361.099999999991</v>
      </c>
      <c r="I40" s="33">
        <f t="shared" si="21"/>
        <v>0</v>
      </c>
      <c r="J40" s="34">
        <f t="shared" si="21"/>
        <v>0</v>
      </c>
    </row>
    <row r="41" spans="2:10">
      <c r="B41" s="63"/>
      <c r="C41" s="65"/>
      <c r="D41" s="49">
        <v>2027</v>
      </c>
      <c r="E41" s="24">
        <f>SUM(F41:J41)</f>
        <v>86594.299999999988</v>
      </c>
      <c r="F41" s="35">
        <f t="shared" ref="F41:J41" si="22">F45+F49+F53+F57+F61+F65</f>
        <v>0</v>
      </c>
      <c r="G41" s="35">
        <f t="shared" si="22"/>
        <v>0</v>
      </c>
      <c r="H41" s="35">
        <f t="shared" si="22"/>
        <v>86594.299999999988</v>
      </c>
      <c r="I41" s="35">
        <f t="shared" si="22"/>
        <v>0</v>
      </c>
      <c r="J41" s="36">
        <f t="shared" si="22"/>
        <v>0</v>
      </c>
    </row>
    <row r="42" spans="2:10">
      <c r="B42" s="63"/>
      <c r="C42" s="65"/>
      <c r="D42" s="49">
        <v>2028</v>
      </c>
      <c r="E42" s="24">
        <f>SUM(F42:J42)</f>
        <v>89264.299999999988</v>
      </c>
      <c r="F42" s="60">
        <f>F46+F50+F54+F58+F62+F66</f>
        <v>0</v>
      </c>
      <c r="G42" s="60">
        <f t="shared" ref="G42:I42" si="23">G46+G50+G54+G58+G62+G66</f>
        <v>0</v>
      </c>
      <c r="H42" s="60">
        <f t="shared" si="23"/>
        <v>89264.299999999988</v>
      </c>
      <c r="I42" s="60">
        <f t="shared" si="23"/>
        <v>0</v>
      </c>
      <c r="J42" s="37">
        <f>J46+J50+J54+J58+J62+J66</f>
        <v>0</v>
      </c>
    </row>
    <row r="43" spans="2:10">
      <c r="B43" s="64"/>
      <c r="C43" s="65"/>
      <c r="D43" s="18" t="s">
        <v>13</v>
      </c>
      <c r="E43" s="42">
        <f>SUM(E40:E42)</f>
        <v>267919.69999999995</v>
      </c>
      <c r="F43" s="42">
        <f t="shared" ref="F43:J43" si="24">SUM(F40:F42)</f>
        <v>0</v>
      </c>
      <c r="G43" s="42">
        <f t="shared" si="24"/>
        <v>700</v>
      </c>
      <c r="H43" s="42">
        <f t="shared" si="24"/>
        <v>267219.69999999995</v>
      </c>
      <c r="I43" s="42">
        <f t="shared" si="24"/>
        <v>0</v>
      </c>
      <c r="J43" s="43">
        <f t="shared" si="24"/>
        <v>0</v>
      </c>
    </row>
    <row r="44" spans="2:10">
      <c r="B44" s="62" t="s">
        <v>16</v>
      </c>
      <c r="C44" s="65" t="s">
        <v>59</v>
      </c>
      <c r="D44" s="49">
        <v>2026</v>
      </c>
      <c r="E44" s="21">
        <f>SUM(F44:J44)</f>
        <v>63559.5</v>
      </c>
      <c r="F44" s="33"/>
      <c r="G44" s="33"/>
      <c r="H44" s="33">
        <v>63559.5</v>
      </c>
      <c r="I44" s="33"/>
      <c r="J44" s="34"/>
    </row>
    <row r="45" spans="2:10">
      <c r="B45" s="63"/>
      <c r="C45" s="65"/>
      <c r="D45" s="49">
        <v>2027</v>
      </c>
      <c r="E45" s="24">
        <f>SUM(F45:J45)</f>
        <v>63482.9</v>
      </c>
      <c r="F45" s="35"/>
      <c r="G45" s="35"/>
      <c r="H45" s="35">
        <v>63482.9</v>
      </c>
      <c r="I45" s="35"/>
      <c r="J45" s="36"/>
    </row>
    <row r="46" spans="2:10">
      <c r="B46" s="63"/>
      <c r="C46" s="65"/>
      <c r="D46" s="49">
        <v>2028</v>
      </c>
      <c r="E46" s="24">
        <f>SUM(F46:J46)</f>
        <v>63482.9</v>
      </c>
      <c r="F46" s="53"/>
      <c r="G46" s="53"/>
      <c r="H46" s="53">
        <v>63482.9</v>
      </c>
      <c r="I46" s="53"/>
      <c r="J46" s="54"/>
    </row>
    <row r="47" spans="2:10">
      <c r="B47" s="64"/>
      <c r="C47" s="65"/>
      <c r="D47" s="18" t="s">
        <v>13</v>
      </c>
      <c r="E47" s="42">
        <f>SUM(E44:E46)</f>
        <v>190525.3</v>
      </c>
      <c r="F47" s="42">
        <f t="shared" ref="F47:J47" si="25">SUM(F44:F46)</f>
        <v>0</v>
      </c>
      <c r="G47" s="42">
        <f t="shared" si="25"/>
        <v>0</v>
      </c>
      <c r="H47" s="42">
        <f t="shared" si="25"/>
        <v>190525.3</v>
      </c>
      <c r="I47" s="42">
        <f t="shared" si="25"/>
        <v>0</v>
      </c>
      <c r="J47" s="43">
        <f t="shared" si="25"/>
        <v>0</v>
      </c>
    </row>
    <row r="48" spans="2:10">
      <c r="B48" s="62" t="s">
        <v>60</v>
      </c>
      <c r="C48" s="65" t="s">
        <v>59</v>
      </c>
      <c r="D48" s="49">
        <v>2026</v>
      </c>
      <c r="E48" s="21">
        <f>SUM(F48:J48)</f>
        <v>10995.6</v>
      </c>
      <c r="F48" s="33"/>
      <c r="G48" s="33"/>
      <c r="H48" s="33">
        <v>10995.6</v>
      </c>
      <c r="I48" s="33"/>
      <c r="J48" s="34"/>
    </row>
    <row r="49" spans="2:10">
      <c r="B49" s="63"/>
      <c r="C49" s="65"/>
      <c r="D49" s="49">
        <v>2027</v>
      </c>
      <c r="E49" s="24">
        <f>SUM(F49:J49)</f>
        <v>16020</v>
      </c>
      <c r="F49" s="35"/>
      <c r="G49" s="35"/>
      <c r="H49" s="35">
        <v>16020</v>
      </c>
      <c r="I49" s="35"/>
      <c r="J49" s="36"/>
    </row>
    <row r="50" spans="2:10">
      <c r="B50" s="63"/>
      <c r="C50" s="65"/>
      <c r="D50" s="49">
        <v>2028</v>
      </c>
      <c r="E50" s="24">
        <f>SUM(F50:J50)</f>
        <v>18690</v>
      </c>
      <c r="F50" s="53"/>
      <c r="G50" s="53"/>
      <c r="H50" s="53">
        <v>18690</v>
      </c>
      <c r="I50" s="53"/>
      <c r="J50" s="54"/>
    </row>
    <row r="51" spans="2:10">
      <c r="B51" s="64"/>
      <c r="C51" s="65"/>
      <c r="D51" s="18" t="s">
        <v>13</v>
      </c>
      <c r="E51" s="42">
        <f>SUM(E48:E50)</f>
        <v>45705.599999999999</v>
      </c>
      <c r="F51" s="42">
        <f t="shared" ref="F51:J51" si="26">SUM(F48:F50)</f>
        <v>0</v>
      </c>
      <c r="G51" s="42">
        <f t="shared" si="26"/>
        <v>0</v>
      </c>
      <c r="H51" s="42">
        <f t="shared" si="26"/>
        <v>45705.599999999999</v>
      </c>
      <c r="I51" s="42">
        <f t="shared" si="26"/>
        <v>0</v>
      </c>
      <c r="J51" s="43">
        <f t="shared" si="26"/>
        <v>0</v>
      </c>
    </row>
    <row r="52" spans="2:10">
      <c r="B52" s="62" t="s">
        <v>61</v>
      </c>
      <c r="C52" s="65" t="s">
        <v>59</v>
      </c>
      <c r="D52" s="49">
        <v>2026</v>
      </c>
      <c r="E52" s="21">
        <f>SUM(F52:J52)</f>
        <v>75</v>
      </c>
      <c r="F52" s="33"/>
      <c r="G52" s="33"/>
      <c r="H52" s="33">
        <v>75</v>
      </c>
      <c r="I52" s="33"/>
      <c r="J52" s="34"/>
    </row>
    <row r="53" spans="2:10">
      <c r="B53" s="63"/>
      <c r="C53" s="65"/>
      <c r="D53" s="49">
        <v>2027</v>
      </c>
      <c r="E53" s="24">
        <f>SUM(F53:J53)</f>
        <v>75</v>
      </c>
      <c r="F53" s="35"/>
      <c r="G53" s="35"/>
      <c r="H53" s="35">
        <v>75</v>
      </c>
      <c r="I53" s="35"/>
      <c r="J53" s="36"/>
    </row>
    <row r="54" spans="2:10">
      <c r="B54" s="63"/>
      <c r="C54" s="65"/>
      <c r="D54" s="49">
        <v>2028</v>
      </c>
      <c r="E54" s="24">
        <f>SUM(F54:J54)</f>
        <v>75</v>
      </c>
      <c r="F54" s="53"/>
      <c r="G54" s="53"/>
      <c r="H54" s="53">
        <v>75</v>
      </c>
      <c r="I54" s="53"/>
      <c r="J54" s="54"/>
    </row>
    <row r="55" spans="2:10">
      <c r="B55" s="64"/>
      <c r="C55" s="65"/>
      <c r="D55" s="18" t="s">
        <v>13</v>
      </c>
      <c r="E55" s="42">
        <f>SUM(E52:E54)</f>
        <v>225</v>
      </c>
      <c r="F55" s="42">
        <f t="shared" ref="F55:J55" si="27">SUM(F52:F54)</f>
        <v>0</v>
      </c>
      <c r="G55" s="42">
        <f t="shared" si="27"/>
        <v>0</v>
      </c>
      <c r="H55" s="42">
        <f t="shared" si="27"/>
        <v>225</v>
      </c>
      <c r="I55" s="42">
        <f t="shared" si="27"/>
        <v>0</v>
      </c>
      <c r="J55" s="43">
        <f t="shared" si="27"/>
        <v>0</v>
      </c>
    </row>
    <row r="56" spans="2:10" ht="19.899999999999999" customHeight="1">
      <c r="B56" s="62" t="s">
        <v>62</v>
      </c>
      <c r="C56" s="65" t="s">
        <v>59</v>
      </c>
      <c r="D56" s="49">
        <v>2026</v>
      </c>
      <c r="E56" s="21">
        <f>SUM(F56:J56)</f>
        <v>7016.4</v>
      </c>
      <c r="F56" s="33"/>
      <c r="G56" s="33"/>
      <c r="H56" s="33">
        <v>7016.4</v>
      </c>
      <c r="I56" s="33"/>
      <c r="J56" s="34"/>
    </row>
    <row r="57" spans="2:10" ht="20.45" customHeight="1">
      <c r="B57" s="63"/>
      <c r="C57" s="65"/>
      <c r="D57" s="49">
        <v>2027</v>
      </c>
      <c r="E57" s="24">
        <f>SUM(F57:J57)</f>
        <v>7016.4</v>
      </c>
      <c r="F57" s="35"/>
      <c r="G57" s="35"/>
      <c r="H57" s="35">
        <v>7016.4</v>
      </c>
      <c r="I57" s="35"/>
      <c r="J57" s="36"/>
    </row>
    <row r="58" spans="2:10" ht="19.149999999999999" customHeight="1">
      <c r="B58" s="63"/>
      <c r="C58" s="65"/>
      <c r="D58" s="49">
        <v>2028</v>
      </c>
      <c r="E58" s="24">
        <f>SUM(F58:J58)</f>
        <v>7016.4</v>
      </c>
      <c r="F58" s="53"/>
      <c r="G58" s="53"/>
      <c r="H58" s="53">
        <v>7016.4</v>
      </c>
      <c r="I58" s="53"/>
      <c r="J58" s="54"/>
    </row>
    <row r="59" spans="2:10" ht="19.899999999999999" customHeight="1">
      <c r="B59" s="64"/>
      <c r="C59" s="65"/>
      <c r="D59" s="18" t="s">
        <v>13</v>
      </c>
      <c r="E59" s="42">
        <f>SUM(E56:E58)</f>
        <v>21049.199999999997</v>
      </c>
      <c r="F59" s="42">
        <f t="shared" ref="F59:J59" si="28">SUM(F56:F58)</f>
        <v>0</v>
      </c>
      <c r="G59" s="42">
        <f t="shared" si="28"/>
        <v>0</v>
      </c>
      <c r="H59" s="42">
        <f t="shared" si="28"/>
        <v>21049.199999999997</v>
      </c>
      <c r="I59" s="42">
        <f t="shared" si="28"/>
        <v>0</v>
      </c>
      <c r="J59" s="43">
        <f t="shared" si="28"/>
        <v>0</v>
      </c>
    </row>
    <row r="60" spans="2:10">
      <c r="B60" s="62" t="s">
        <v>63</v>
      </c>
      <c r="C60" s="65" t="s">
        <v>59</v>
      </c>
      <c r="D60" s="49">
        <v>2026</v>
      </c>
      <c r="E60" s="21">
        <f>SUM(F60:J60)</f>
        <v>9677.7000000000007</v>
      </c>
      <c r="F60" s="33"/>
      <c r="G60" s="33"/>
      <c r="H60" s="33">
        <v>9677.7000000000007</v>
      </c>
      <c r="I60" s="33"/>
      <c r="J60" s="34"/>
    </row>
    <row r="61" spans="2:10">
      <c r="B61" s="63"/>
      <c r="C61" s="65"/>
      <c r="D61" s="49">
        <v>2027</v>
      </c>
      <c r="E61" s="24">
        <f>SUM(F61:J61)</f>
        <v>0</v>
      </c>
      <c r="F61" s="35"/>
      <c r="G61" s="35"/>
      <c r="H61" s="35"/>
      <c r="I61" s="35"/>
      <c r="J61" s="36"/>
    </row>
    <row r="62" spans="2:10">
      <c r="B62" s="63"/>
      <c r="C62" s="65"/>
      <c r="D62" s="49">
        <v>2028</v>
      </c>
      <c r="E62" s="24">
        <f>SUM(F62:J62)</f>
        <v>0</v>
      </c>
      <c r="F62" s="53"/>
      <c r="G62" s="53"/>
      <c r="H62" s="53"/>
      <c r="I62" s="53"/>
      <c r="J62" s="54"/>
    </row>
    <row r="63" spans="2:10">
      <c r="B63" s="64"/>
      <c r="C63" s="65"/>
      <c r="D63" s="18" t="s">
        <v>13</v>
      </c>
      <c r="E63" s="42">
        <f>SUM(E60:E62)</f>
        <v>9677.7000000000007</v>
      </c>
      <c r="F63" s="42">
        <f t="shared" ref="F63:J63" si="29">SUM(F60:F62)</f>
        <v>0</v>
      </c>
      <c r="G63" s="42">
        <f t="shared" si="29"/>
        <v>0</v>
      </c>
      <c r="H63" s="42">
        <f t="shared" si="29"/>
        <v>9677.7000000000007</v>
      </c>
      <c r="I63" s="42">
        <f t="shared" si="29"/>
        <v>0</v>
      </c>
      <c r="J63" s="43">
        <f t="shared" si="29"/>
        <v>0</v>
      </c>
    </row>
    <row r="64" spans="2:10">
      <c r="B64" s="62" t="s">
        <v>64</v>
      </c>
      <c r="C64" s="65" t="s">
        <v>58</v>
      </c>
      <c r="D64" s="49">
        <v>2026</v>
      </c>
      <c r="E64" s="21">
        <f>SUM(F64:J64)</f>
        <v>736.9</v>
      </c>
      <c r="F64" s="33"/>
      <c r="G64" s="33">
        <v>700</v>
      </c>
      <c r="H64" s="33">
        <v>36.9</v>
      </c>
      <c r="I64" s="33"/>
      <c r="J64" s="34"/>
    </row>
    <row r="65" spans="2:10">
      <c r="B65" s="63"/>
      <c r="C65" s="65"/>
      <c r="D65" s="49">
        <v>2027</v>
      </c>
      <c r="E65" s="24">
        <f>SUM(F65:J65)</f>
        <v>0</v>
      </c>
      <c r="F65" s="35"/>
      <c r="G65" s="35"/>
      <c r="H65" s="35"/>
      <c r="I65" s="35"/>
      <c r="J65" s="36"/>
    </row>
    <row r="66" spans="2:10">
      <c r="B66" s="63"/>
      <c r="C66" s="65"/>
      <c r="D66" s="49">
        <v>2028</v>
      </c>
      <c r="E66" s="24">
        <f>SUM(F66:J66)</f>
        <v>0</v>
      </c>
      <c r="F66" s="53"/>
      <c r="G66" s="53"/>
      <c r="H66" s="53"/>
      <c r="I66" s="53"/>
      <c r="J66" s="54"/>
    </row>
    <row r="67" spans="2:10">
      <c r="B67" s="64"/>
      <c r="C67" s="65"/>
      <c r="D67" s="18" t="s">
        <v>13</v>
      </c>
      <c r="E67" s="42">
        <f>SUM(E64:E66)</f>
        <v>736.9</v>
      </c>
      <c r="F67" s="42">
        <f t="shared" ref="F67:I67" si="30">SUM(F64:F66)</f>
        <v>0</v>
      </c>
      <c r="G67" s="42">
        <f t="shared" si="30"/>
        <v>700</v>
      </c>
      <c r="H67" s="42">
        <f t="shared" si="30"/>
        <v>36.9</v>
      </c>
      <c r="I67" s="42">
        <f t="shared" si="30"/>
        <v>0</v>
      </c>
      <c r="J67" s="43">
        <f>SUM(J64:J66)</f>
        <v>0</v>
      </c>
    </row>
    <row r="68" spans="2:10">
      <c r="B68" s="73" t="s">
        <v>19</v>
      </c>
      <c r="C68" s="74"/>
      <c r="D68" s="74"/>
      <c r="E68" s="74"/>
      <c r="F68" s="74"/>
      <c r="G68" s="74"/>
      <c r="H68" s="74"/>
      <c r="I68" s="74"/>
      <c r="J68" s="75"/>
    </row>
    <row r="69" spans="2:10">
      <c r="B69" s="72" t="s">
        <v>13</v>
      </c>
      <c r="C69" s="65" t="s">
        <v>46</v>
      </c>
      <c r="D69" s="2">
        <v>2022</v>
      </c>
      <c r="E69" s="21">
        <f>SUM(F69:J69)</f>
        <v>82299.400000000009</v>
      </c>
      <c r="F69" s="38">
        <f>F77+F89+F93+F102</f>
        <v>0</v>
      </c>
      <c r="G69" s="38">
        <f t="shared" ref="G69:J69" si="31">G77+G89+G93+G102</f>
        <v>0</v>
      </c>
      <c r="H69" s="38">
        <f t="shared" si="31"/>
        <v>82299.400000000009</v>
      </c>
      <c r="I69" s="38">
        <f t="shared" si="31"/>
        <v>0</v>
      </c>
      <c r="J69" s="39">
        <f t="shared" si="31"/>
        <v>0</v>
      </c>
    </row>
    <row r="70" spans="2:10">
      <c r="B70" s="72"/>
      <c r="C70" s="65"/>
      <c r="D70" s="3">
        <v>2023</v>
      </c>
      <c r="E70" s="24">
        <f>SUM(F70:J70)</f>
        <v>92681.1</v>
      </c>
      <c r="F70" s="40">
        <f t="shared" ref="F70:J71" si="32">F78+F90+F94+F103+F114+F121</f>
        <v>0</v>
      </c>
      <c r="G70" s="40">
        <f t="shared" si="32"/>
        <v>0</v>
      </c>
      <c r="H70" s="40">
        <f t="shared" si="32"/>
        <v>92681.1</v>
      </c>
      <c r="I70" s="40">
        <f t="shared" si="32"/>
        <v>0</v>
      </c>
      <c r="J70" s="41">
        <f t="shared" si="32"/>
        <v>0</v>
      </c>
    </row>
    <row r="71" spans="2:10">
      <c r="B71" s="72"/>
      <c r="C71" s="65"/>
      <c r="D71" s="49">
        <v>2024</v>
      </c>
      <c r="E71" s="24">
        <f>SUM(F71:J71)</f>
        <v>81220.3</v>
      </c>
      <c r="F71" s="40">
        <f t="shared" si="32"/>
        <v>0</v>
      </c>
      <c r="G71" s="40">
        <f t="shared" si="32"/>
        <v>0</v>
      </c>
      <c r="H71" s="40">
        <f t="shared" si="32"/>
        <v>81220.3</v>
      </c>
      <c r="I71" s="40">
        <f t="shared" si="32"/>
        <v>0</v>
      </c>
      <c r="J71" s="41">
        <f t="shared" si="32"/>
        <v>0</v>
      </c>
    </row>
    <row r="72" spans="2:10">
      <c r="B72" s="72"/>
      <c r="C72" s="65"/>
      <c r="D72" s="49">
        <v>2025</v>
      </c>
      <c r="E72" s="57">
        <f t="shared" ref="E72" si="33">SUM(F72:J72)</f>
        <v>161388.5</v>
      </c>
      <c r="F72" s="40">
        <f>F80+F85+F97+F105+F116+F123</f>
        <v>0</v>
      </c>
      <c r="G72" s="40">
        <f t="shared" ref="G72:J72" si="34">G80+G85+G97+G105+G116+G123</f>
        <v>0</v>
      </c>
      <c r="H72" s="40">
        <f>H80+H85+H97+H105+H116+H123</f>
        <v>161388.5</v>
      </c>
      <c r="I72" s="40">
        <f t="shared" si="34"/>
        <v>0</v>
      </c>
      <c r="J72" s="41">
        <f t="shared" si="34"/>
        <v>0</v>
      </c>
    </row>
    <row r="73" spans="2:10">
      <c r="B73" s="72"/>
      <c r="C73" s="65"/>
      <c r="D73" s="49">
        <v>2026</v>
      </c>
      <c r="E73" s="58">
        <f>SUM(F73:J73)</f>
        <v>133383.1</v>
      </c>
      <c r="F73" s="40">
        <f t="shared" ref="F73:J73" si="35">F81+F86+F98+F106+F117+F124</f>
        <v>0</v>
      </c>
      <c r="G73" s="40">
        <f t="shared" si="35"/>
        <v>0</v>
      </c>
      <c r="H73" s="40">
        <f>H81+H86+H98+H106+H117+H124</f>
        <v>133383.1</v>
      </c>
      <c r="I73" s="40">
        <f t="shared" si="35"/>
        <v>0</v>
      </c>
      <c r="J73" s="41">
        <f t="shared" si="35"/>
        <v>0</v>
      </c>
    </row>
    <row r="74" spans="2:10">
      <c r="B74" s="72"/>
      <c r="C74" s="65"/>
      <c r="D74" s="49">
        <v>2027</v>
      </c>
      <c r="E74" s="58">
        <f>SUM(F74:J74)</f>
        <v>127850.5</v>
      </c>
      <c r="F74" s="40">
        <f t="shared" ref="F74:I74" si="36">F82+F87+F99+F107+F118+F125</f>
        <v>0</v>
      </c>
      <c r="G74" s="40">
        <f t="shared" si="36"/>
        <v>0</v>
      </c>
      <c r="H74" s="40">
        <f t="shared" si="36"/>
        <v>127850.5</v>
      </c>
      <c r="I74" s="40">
        <f t="shared" si="36"/>
        <v>0</v>
      </c>
      <c r="J74" s="41">
        <f>J82+J87+J99+J107+J118+J125</f>
        <v>0</v>
      </c>
    </row>
    <row r="75" spans="2:10">
      <c r="B75" s="72"/>
      <c r="C75" s="65"/>
      <c r="D75" s="4">
        <v>2028</v>
      </c>
      <c r="E75" s="50">
        <f>SUM(F75:J75)</f>
        <v>127850.5</v>
      </c>
      <c r="F75" s="51">
        <f>F83+F100+F108+F119+F126</f>
        <v>0</v>
      </c>
      <c r="G75" s="51">
        <f t="shared" ref="G75:I75" si="37">G83+G100+G108+G119+G126</f>
        <v>0</v>
      </c>
      <c r="H75" s="51">
        <f t="shared" si="37"/>
        <v>127850.5</v>
      </c>
      <c r="I75" s="51">
        <f t="shared" si="37"/>
        <v>0</v>
      </c>
      <c r="J75" s="45">
        <f>J83+J100+J108+J119+J126</f>
        <v>0</v>
      </c>
    </row>
    <row r="76" spans="2:10">
      <c r="B76" s="72"/>
      <c r="C76" s="65"/>
      <c r="D76" s="18" t="s">
        <v>13</v>
      </c>
      <c r="E76" s="42">
        <f>SUM(E69:E75)</f>
        <v>806673.4</v>
      </c>
      <c r="F76" s="42">
        <f t="shared" ref="F76:I76" si="38">SUM(F69:F75)</f>
        <v>0</v>
      </c>
      <c r="G76" s="42">
        <f t="shared" si="38"/>
        <v>0</v>
      </c>
      <c r="H76" s="42">
        <f t="shared" si="38"/>
        <v>806673.4</v>
      </c>
      <c r="I76" s="42">
        <f t="shared" si="38"/>
        <v>0</v>
      </c>
      <c r="J76" s="43">
        <f>SUM(J69:J75)</f>
        <v>0</v>
      </c>
    </row>
    <row r="77" spans="2:10">
      <c r="B77" s="62" t="s">
        <v>16</v>
      </c>
      <c r="C77" s="65" t="s">
        <v>20</v>
      </c>
      <c r="D77" s="2">
        <v>2022</v>
      </c>
      <c r="E77" s="21">
        <f>SUM(F77:J77)</f>
        <v>76122.7</v>
      </c>
      <c r="F77" s="38"/>
      <c r="G77" s="38"/>
      <c r="H77" s="38">
        <v>76122.7</v>
      </c>
      <c r="I77" s="38"/>
      <c r="J77" s="39"/>
    </row>
    <row r="78" spans="2:10">
      <c r="B78" s="63"/>
      <c r="C78" s="65"/>
      <c r="D78" s="3">
        <v>2023</v>
      </c>
      <c r="E78" s="24">
        <f>SUM(F78:J78)</f>
        <v>88251.199999999997</v>
      </c>
      <c r="F78" s="40"/>
      <c r="G78" s="40"/>
      <c r="H78" s="40">
        <v>88251.199999999997</v>
      </c>
      <c r="I78" s="40"/>
      <c r="J78" s="41"/>
    </row>
    <row r="79" spans="2:10">
      <c r="B79" s="63"/>
      <c r="C79" s="65"/>
      <c r="D79" s="49">
        <v>2024</v>
      </c>
      <c r="E79" s="24">
        <f>SUM(F79:J79)</f>
        <v>79423.5</v>
      </c>
      <c r="F79" s="51"/>
      <c r="G79" s="51"/>
      <c r="H79" s="51">
        <v>79423.5</v>
      </c>
      <c r="I79" s="51"/>
      <c r="J79" s="52"/>
    </row>
    <row r="80" spans="2:10">
      <c r="B80" s="63"/>
      <c r="C80" s="65"/>
      <c r="D80" s="49">
        <v>2025</v>
      </c>
      <c r="E80" s="57">
        <f t="shared" ref="E80:E81" si="39">SUM(F80:J80)</f>
        <v>97978.4</v>
      </c>
      <c r="F80" s="51"/>
      <c r="G80" s="51"/>
      <c r="H80" s="51">
        <v>97978.4</v>
      </c>
      <c r="I80" s="51"/>
      <c r="J80" s="52"/>
    </row>
    <row r="81" spans="2:10">
      <c r="B81" s="63"/>
      <c r="C81" s="65"/>
      <c r="D81" s="49">
        <v>2026</v>
      </c>
      <c r="E81" s="58">
        <f t="shared" si="39"/>
        <v>123381.6</v>
      </c>
      <c r="F81" s="51"/>
      <c r="G81" s="51"/>
      <c r="H81" s="51">
        <v>123381.6</v>
      </c>
      <c r="I81" s="51"/>
      <c r="J81" s="52"/>
    </row>
    <row r="82" spans="2:10">
      <c r="B82" s="63"/>
      <c r="C82" s="65"/>
      <c r="D82" s="49">
        <v>2027</v>
      </c>
      <c r="E82" s="58">
        <f>SUM(F82:J82)</f>
        <v>126446.8</v>
      </c>
      <c r="F82" s="51"/>
      <c r="G82" s="51"/>
      <c r="H82" s="51">
        <v>126446.8</v>
      </c>
      <c r="I82" s="51"/>
      <c r="J82" s="52"/>
    </row>
    <row r="83" spans="2:10">
      <c r="B83" s="63"/>
      <c r="C83" s="65"/>
      <c r="D83" s="4">
        <v>2028</v>
      </c>
      <c r="E83" s="50">
        <f>SUM(F83:J83)</f>
        <v>126446.8</v>
      </c>
      <c r="F83" s="44"/>
      <c r="G83" s="44"/>
      <c r="H83" s="44">
        <v>126446.8</v>
      </c>
      <c r="I83" s="44"/>
      <c r="J83" s="45"/>
    </row>
    <row r="84" spans="2:10">
      <c r="B84" s="64"/>
      <c r="C84" s="65"/>
      <c r="D84" s="18" t="s">
        <v>13</v>
      </c>
      <c r="E84" s="42">
        <f>SUM(E77:E83)</f>
        <v>718051.00000000012</v>
      </c>
      <c r="F84" s="42">
        <f t="shared" ref="F84:I84" si="40">SUM(F77:F83)</f>
        <v>0</v>
      </c>
      <c r="G84" s="42">
        <f t="shared" si="40"/>
        <v>0</v>
      </c>
      <c r="H84" s="42">
        <f t="shared" si="40"/>
        <v>718051.00000000012</v>
      </c>
      <c r="I84" s="42">
        <f t="shared" si="40"/>
        <v>0</v>
      </c>
      <c r="J84" s="43">
        <f>SUM(J77:J83)</f>
        <v>0</v>
      </c>
    </row>
    <row r="85" spans="2:10">
      <c r="B85" s="62" t="s">
        <v>55</v>
      </c>
      <c r="C85" s="65" t="s">
        <v>56</v>
      </c>
      <c r="D85" s="49">
        <v>2025</v>
      </c>
      <c r="E85" s="21">
        <f>SUM(F85:J85)</f>
        <v>39596.6</v>
      </c>
      <c r="F85" s="33"/>
      <c r="G85" s="33"/>
      <c r="H85" s="33">
        <v>39596.6</v>
      </c>
      <c r="I85" s="33"/>
      <c r="J85" s="34"/>
    </row>
    <row r="86" spans="2:10">
      <c r="B86" s="63"/>
      <c r="C86" s="65"/>
      <c r="D86" s="49">
        <v>2026</v>
      </c>
      <c r="E86" s="24">
        <f>SUM(F86:J86)</f>
        <v>0</v>
      </c>
      <c r="F86" s="35"/>
      <c r="G86" s="35"/>
      <c r="H86" s="35"/>
      <c r="I86" s="35"/>
      <c r="J86" s="36"/>
    </row>
    <row r="87" spans="2:10">
      <c r="B87" s="63"/>
      <c r="C87" s="65"/>
      <c r="D87" s="49">
        <v>2027</v>
      </c>
      <c r="E87" s="24">
        <f>SUM(F87:J87)</f>
        <v>0</v>
      </c>
      <c r="F87" s="53"/>
      <c r="G87" s="53"/>
      <c r="H87" s="53"/>
      <c r="I87" s="53"/>
      <c r="J87" s="54"/>
    </row>
    <row r="88" spans="2:10">
      <c r="B88" s="64"/>
      <c r="C88" s="65"/>
      <c r="D88" s="18" t="s">
        <v>13</v>
      </c>
      <c r="E88" s="42">
        <f>SUM(E85:E87)</f>
        <v>39596.6</v>
      </c>
      <c r="F88" s="42">
        <f t="shared" ref="F88:J88" si="41">SUM(F85:F87)</f>
        <v>0</v>
      </c>
      <c r="G88" s="42">
        <f t="shared" si="41"/>
        <v>0</v>
      </c>
      <c r="H88" s="42">
        <f t="shared" si="41"/>
        <v>39596.6</v>
      </c>
      <c r="I88" s="42">
        <f t="shared" si="41"/>
        <v>0</v>
      </c>
      <c r="J88" s="43">
        <f t="shared" si="41"/>
        <v>0</v>
      </c>
    </row>
    <row r="89" spans="2:10">
      <c r="B89" s="62" t="s">
        <v>21</v>
      </c>
      <c r="C89" s="65" t="s">
        <v>17</v>
      </c>
      <c r="D89" s="2">
        <v>2022</v>
      </c>
      <c r="E89" s="21">
        <f>SUM(F89:J89)</f>
        <v>396.5</v>
      </c>
      <c r="F89" s="33"/>
      <c r="G89" s="33"/>
      <c r="H89" s="33">
        <v>396.5</v>
      </c>
      <c r="I89" s="33"/>
      <c r="J89" s="34"/>
    </row>
    <row r="90" spans="2:10">
      <c r="B90" s="63"/>
      <c r="C90" s="65"/>
      <c r="D90" s="3">
        <v>2023</v>
      </c>
      <c r="E90" s="24">
        <f>SUM(F90:J90)</f>
        <v>0</v>
      </c>
      <c r="F90" s="35"/>
      <c r="G90" s="35"/>
      <c r="H90" s="35"/>
      <c r="I90" s="35"/>
      <c r="J90" s="36"/>
    </row>
    <row r="91" spans="2:10">
      <c r="B91" s="63"/>
      <c r="C91" s="65"/>
      <c r="D91" s="49">
        <v>2024</v>
      </c>
      <c r="E91" s="24">
        <f>SUM(F91:J91)</f>
        <v>0</v>
      </c>
      <c r="F91" s="53"/>
      <c r="G91" s="53"/>
      <c r="H91" s="53"/>
      <c r="I91" s="53"/>
      <c r="J91" s="54"/>
    </row>
    <row r="92" spans="2:10">
      <c r="B92" s="64"/>
      <c r="C92" s="65"/>
      <c r="D92" s="18" t="s">
        <v>13</v>
      </c>
      <c r="E92" s="42">
        <f>SUM(E89:E91)</f>
        <v>396.5</v>
      </c>
      <c r="F92" s="42">
        <f t="shared" ref="F92:J92" si="42">SUM(F89:F91)</f>
        <v>0</v>
      </c>
      <c r="G92" s="42">
        <f t="shared" si="42"/>
        <v>0</v>
      </c>
      <c r="H92" s="42">
        <f t="shared" si="42"/>
        <v>396.5</v>
      </c>
      <c r="I92" s="42">
        <f t="shared" si="42"/>
        <v>0</v>
      </c>
      <c r="J92" s="43">
        <f t="shared" si="42"/>
        <v>0</v>
      </c>
    </row>
    <row r="93" spans="2:10">
      <c r="B93" s="62" t="s">
        <v>22</v>
      </c>
      <c r="C93" s="65" t="s">
        <v>17</v>
      </c>
      <c r="D93" s="2">
        <v>2022</v>
      </c>
      <c r="E93" s="21">
        <f>SUM(F93:J93)</f>
        <v>335.6</v>
      </c>
      <c r="F93" s="38"/>
      <c r="G93" s="38"/>
      <c r="H93" s="38">
        <v>335.6</v>
      </c>
      <c r="I93" s="38"/>
      <c r="J93" s="39"/>
    </row>
    <row r="94" spans="2:10">
      <c r="B94" s="63"/>
      <c r="C94" s="65"/>
      <c r="D94" s="3">
        <v>2023</v>
      </c>
      <c r="E94" s="24">
        <f>SUM(F94:J94)</f>
        <v>0</v>
      </c>
      <c r="F94" s="40"/>
      <c r="G94" s="40"/>
      <c r="H94" s="40"/>
      <c r="I94" s="40"/>
      <c r="J94" s="41"/>
    </row>
    <row r="95" spans="2:10">
      <c r="B95" s="63"/>
      <c r="C95" s="65"/>
      <c r="D95" s="49">
        <v>2024</v>
      </c>
      <c r="E95" s="24">
        <f>SUM(F95:J95)</f>
        <v>0</v>
      </c>
      <c r="F95" s="51"/>
      <c r="G95" s="51"/>
      <c r="H95" s="51"/>
      <c r="I95" s="51"/>
      <c r="J95" s="52"/>
    </row>
    <row r="96" spans="2:10">
      <c r="B96" s="64"/>
      <c r="C96" s="65"/>
      <c r="D96" s="18" t="s">
        <v>13</v>
      </c>
      <c r="E96" s="42">
        <f t="shared" ref="E96:J96" si="43">SUM(E93:E95)</f>
        <v>335.6</v>
      </c>
      <c r="F96" s="42">
        <f t="shared" si="43"/>
        <v>0</v>
      </c>
      <c r="G96" s="42">
        <f t="shared" si="43"/>
        <v>0</v>
      </c>
      <c r="H96" s="42">
        <f t="shared" si="43"/>
        <v>335.6</v>
      </c>
      <c r="I96" s="42">
        <f t="shared" si="43"/>
        <v>0</v>
      </c>
      <c r="J96" s="43">
        <f t="shared" si="43"/>
        <v>0</v>
      </c>
    </row>
    <row r="97" spans="2:10">
      <c r="B97" s="62" t="s">
        <v>53</v>
      </c>
      <c r="C97" s="65" t="s">
        <v>52</v>
      </c>
      <c r="D97" s="49">
        <v>2025</v>
      </c>
      <c r="E97" s="21">
        <f>SUM(F97:J97)</f>
        <v>0</v>
      </c>
      <c r="F97" s="33"/>
      <c r="G97" s="33"/>
      <c r="H97" s="33"/>
      <c r="I97" s="33"/>
      <c r="J97" s="34"/>
    </row>
    <row r="98" spans="2:10">
      <c r="B98" s="63"/>
      <c r="C98" s="65"/>
      <c r="D98" s="49">
        <v>2026</v>
      </c>
      <c r="E98" s="24">
        <f>SUM(F98:J98)</f>
        <v>0</v>
      </c>
      <c r="F98" s="35"/>
      <c r="G98" s="35"/>
      <c r="H98" s="35"/>
      <c r="I98" s="35"/>
      <c r="J98" s="36"/>
    </row>
    <row r="99" spans="2:10">
      <c r="B99" s="63"/>
      <c r="C99" s="65"/>
      <c r="D99" s="49">
        <v>2027</v>
      </c>
      <c r="E99" s="58">
        <f>SUM(F99:J99)</f>
        <v>0</v>
      </c>
      <c r="F99" s="53"/>
      <c r="G99" s="53"/>
      <c r="H99" s="53"/>
      <c r="I99" s="53"/>
      <c r="J99" s="54"/>
    </row>
    <row r="100" spans="2:10">
      <c r="B100" s="63"/>
      <c r="C100" s="65"/>
      <c r="D100" s="4">
        <v>2028</v>
      </c>
      <c r="E100" s="58">
        <f>SUM(F100:J100)</f>
        <v>0</v>
      </c>
      <c r="F100" s="60"/>
      <c r="G100" s="60"/>
      <c r="H100" s="60"/>
      <c r="I100" s="60"/>
      <c r="J100" s="37"/>
    </row>
    <row r="101" spans="2:10">
      <c r="B101" s="64"/>
      <c r="C101" s="65"/>
      <c r="D101" s="18" t="s">
        <v>13</v>
      </c>
      <c r="E101" s="42">
        <f>SUM(E97:E100)</f>
        <v>0</v>
      </c>
      <c r="F101" s="42">
        <f t="shared" ref="F101:I101" si="44">SUM(F97:F100)</f>
        <v>0</v>
      </c>
      <c r="G101" s="42">
        <f t="shared" si="44"/>
        <v>0</v>
      </c>
      <c r="H101" s="42">
        <f t="shared" si="44"/>
        <v>0</v>
      </c>
      <c r="I101" s="42">
        <f t="shared" si="44"/>
        <v>0</v>
      </c>
      <c r="J101" s="43">
        <f>SUM(J97:J100)</f>
        <v>0</v>
      </c>
    </row>
    <row r="102" spans="2:10">
      <c r="B102" s="72" t="s">
        <v>34</v>
      </c>
      <c r="C102" s="65" t="s">
        <v>20</v>
      </c>
      <c r="D102" s="2">
        <v>2022</v>
      </c>
      <c r="E102" s="21">
        <f>SUM(F102:J102)</f>
        <v>5444.6</v>
      </c>
      <c r="F102" s="38"/>
      <c r="G102" s="38"/>
      <c r="H102" s="38">
        <v>5444.6</v>
      </c>
      <c r="I102" s="38"/>
      <c r="J102" s="39"/>
    </row>
    <row r="103" spans="2:10">
      <c r="B103" s="72"/>
      <c r="C103" s="65"/>
      <c r="D103" s="3">
        <v>2023</v>
      </c>
      <c r="E103" s="24">
        <f>SUM(F103:J103)</f>
        <v>0</v>
      </c>
      <c r="F103" s="40"/>
      <c r="G103" s="40"/>
      <c r="H103" s="40"/>
      <c r="I103" s="40"/>
      <c r="J103" s="41"/>
    </row>
    <row r="104" spans="2:10">
      <c r="B104" s="72"/>
      <c r="C104" s="65"/>
      <c r="D104" s="49">
        <v>2024</v>
      </c>
      <c r="E104" s="24">
        <f>SUM(F104:J104)</f>
        <v>650</v>
      </c>
      <c r="F104" s="51"/>
      <c r="G104" s="51"/>
      <c r="H104" s="51">
        <v>650</v>
      </c>
      <c r="I104" s="51"/>
      <c r="J104" s="52"/>
    </row>
    <row r="105" spans="2:10">
      <c r="B105" s="72"/>
      <c r="C105" s="65"/>
      <c r="D105" s="49">
        <v>2025</v>
      </c>
      <c r="E105" s="57">
        <f t="shared" ref="E105:E106" si="45">SUM(F105:J105)</f>
        <v>22497.9</v>
      </c>
      <c r="F105" s="51"/>
      <c r="G105" s="51"/>
      <c r="H105" s="51">
        <v>22497.9</v>
      </c>
      <c r="I105" s="51"/>
      <c r="J105" s="52"/>
    </row>
    <row r="106" spans="2:10">
      <c r="B106" s="72"/>
      <c r="C106" s="65"/>
      <c r="D106" s="49">
        <v>2026</v>
      </c>
      <c r="E106" s="58">
        <f t="shared" si="45"/>
        <v>8597.7999999999993</v>
      </c>
      <c r="F106" s="51"/>
      <c r="G106" s="51"/>
      <c r="H106" s="51">
        <v>8597.7999999999993</v>
      </c>
      <c r="I106" s="51"/>
      <c r="J106" s="52"/>
    </row>
    <row r="107" spans="2:10">
      <c r="B107" s="72"/>
      <c r="C107" s="65"/>
      <c r="D107" s="49">
        <v>2027</v>
      </c>
      <c r="E107" s="58">
        <f>SUM(F107:J107)</f>
        <v>0</v>
      </c>
      <c r="F107" s="51"/>
      <c r="G107" s="51"/>
      <c r="H107" s="51"/>
      <c r="I107" s="51"/>
      <c r="J107" s="52"/>
    </row>
    <row r="108" spans="2:10">
      <c r="B108" s="72"/>
      <c r="C108" s="65"/>
      <c r="D108" s="4">
        <v>2028</v>
      </c>
      <c r="E108" s="50">
        <f>SUM(F108:J108)</f>
        <v>0</v>
      </c>
      <c r="F108" s="44"/>
      <c r="G108" s="44"/>
      <c r="H108" s="44"/>
      <c r="I108" s="44"/>
      <c r="J108" s="45"/>
    </row>
    <row r="109" spans="2:10">
      <c r="B109" s="72"/>
      <c r="C109" s="65"/>
      <c r="D109" s="18" t="s">
        <v>13</v>
      </c>
      <c r="E109" s="42">
        <f>SUM(E102:E108)</f>
        <v>37190.300000000003</v>
      </c>
      <c r="F109" s="42">
        <f t="shared" ref="F109:I109" si="46">SUM(F102:F108)</f>
        <v>0</v>
      </c>
      <c r="G109" s="42">
        <f t="shared" si="46"/>
        <v>0</v>
      </c>
      <c r="H109" s="42">
        <f>SUM(H102:H108)</f>
        <v>37190.300000000003</v>
      </c>
      <c r="I109" s="42">
        <f t="shared" si="46"/>
        <v>0</v>
      </c>
      <c r="J109" s="43">
        <f>SUM(J102:J108)</f>
        <v>0</v>
      </c>
    </row>
    <row r="110" spans="2:10" ht="22.15" customHeight="1">
      <c r="B110" s="62" t="s">
        <v>54</v>
      </c>
      <c r="C110" s="65" t="s">
        <v>20</v>
      </c>
      <c r="D110" s="49">
        <v>2025</v>
      </c>
      <c r="E110" s="24">
        <f>SUM(F110:J110)</f>
        <v>6418.2</v>
      </c>
      <c r="F110" s="38"/>
      <c r="G110" s="38"/>
      <c r="H110" s="38">
        <v>6418.2</v>
      </c>
      <c r="I110" s="33"/>
      <c r="J110" s="34"/>
    </row>
    <row r="111" spans="2:10" ht="20.45" customHeight="1">
      <c r="B111" s="63"/>
      <c r="C111" s="65"/>
      <c r="D111" s="49">
        <v>2026</v>
      </c>
      <c r="E111" s="24">
        <f t="shared" ref="E111" si="47">SUM(F111:J111)</f>
        <v>0</v>
      </c>
      <c r="F111" s="40"/>
      <c r="G111" s="40"/>
      <c r="H111" s="40"/>
      <c r="I111" s="35"/>
      <c r="J111" s="36"/>
    </row>
    <row r="112" spans="2:10" ht="20.45" customHeight="1">
      <c r="B112" s="63"/>
      <c r="C112" s="65"/>
      <c r="D112" s="4">
        <v>2027</v>
      </c>
      <c r="E112" s="24">
        <f>SUM(F112:J112)</f>
        <v>0</v>
      </c>
      <c r="F112" s="51"/>
      <c r="G112" s="51"/>
      <c r="H112" s="51"/>
      <c r="I112" s="53"/>
      <c r="J112" s="54"/>
    </row>
    <row r="113" spans="2:10" ht="19.899999999999999" customHeight="1">
      <c r="B113" s="64"/>
      <c r="C113" s="65"/>
      <c r="D113" s="18" t="s">
        <v>13</v>
      </c>
      <c r="E113" s="42">
        <f>SUM(E110:E112)</f>
        <v>6418.2</v>
      </c>
      <c r="F113" s="42">
        <f>SUM(F110:F112)</f>
        <v>0</v>
      </c>
      <c r="G113" s="42">
        <f t="shared" ref="G113:I113" si="48">SUM(G110:G112)</f>
        <v>0</v>
      </c>
      <c r="H113" s="42">
        <f t="shared" si="48"/>
        <v>6418.2</v>
      </c>
      <c r="I113" s="42">
        <f t="shared" si="48"/>
        <v>0</v>
      </c>
      <c r="J113" s="43">
        <f>SUM(J110:J112)</f>
        <v>0</v>
      </c>
    </row>
    <row r="114" spans="2:10">
      <c r="B114" s="72" t="s">
        <v>42</v>
      </c>
      <c r="C114" s="65" t="s">
        <v>47</v>
      </c>
      <c r="D114" s="3">
        <v>2023</v>
      </c>
      <c r="E114" s="24">
        <f>SUM(F114:J114)</f>
        <v>1703.1</v>
      </c>
      <c r="F114" s="40"/>
      <c r="G114" s="40"/>
      <c r="H114" s="40">
        <v>1703.1</v>
      </c>
      <c r="I114" s="40"/>
      <c r="J114" s="41"/>
    </row>
    <row r="115" spans="2:10">
      <c r="B115" s="72"/>
      <c r="C115" s="65"/>
      <c r="D115" s="49">
        <v>2024</v>
      </c>
      <c r="E115" s="24">
        <f>SUM(F115:J115)</f>
        <v>1146.8</v>
      </c>
      <c r="F115" s="51"/>
      <c r="G115" s="51"/>
      <c r="H115" s="51">
        <v>1146.8</v>
      </c>
      <c r="I115" s="51"/>
      <c r="J115" s="52"/>
    </row>
    <row r="116" spans="2:10">
      <c r="B116" s="72"/>
      <c r="C116" s="65"/>
      <c r="D116" s="49">
        <v>2025</v>
      </c>
      <c r="E116" s="57">
        <f t="shared" ref="E116" si="49">SUM(F116:J116)</f>
        <v>1315.6</v>
      </c>
      <c r="F116" s="51"/>
      <c r="G116" s="51"/>
      <c r="H116" s="51">
        <v>1315.6</v>
      </c>
      <c r="I116" s="51"/>
      <c r="J116" s="52"/>
    </row>
    <row r="117" spans="2:10">
      <c r="B117" s="72"/>
      <c r="C117" s="65"/>
      <c r="D117" s="49">
        <v>2026</v>
      </c>
      <c r="E117" s="58">
        <f>SUM(F117:J117)</f>
        <v>1403.7</v>
      </c>
      <c r="F117" s="51"/>
      <c r="G117" s="51"/>
      <c r="H117" s="51">
        <v>1403.7</v>
      </c>
      <c r="I117" s="51"/>
      <c r="J117" s="52"/>
    </row>
    <row r="118" spans="2:10">
      <c r="B118" s="72"/>
      <c r="C118" s="65"/>
      <c r="D118" s="49">
        <v>2027</v>
      </c>
      <c r="E118" s="58">
        <f>SUM(F118:J118)</f>
        <v>1403.7</v>
      </c>
      <c r="F118" s="51"/>
      <c r="G118" s="51"/>
      <c r="H118" s="51">
        <v>1403.7</v>
      </c>
      <c r="I118" s="51"/>
      <c r="J118" s="52"/>
    </row>
    <row r="119" spans="2:10">
      <c r="B119" s="72"/>
      <c r="C119" s="65"/>
      <c r="D119" s="4">
        <v>2028</v>
      </c>
      <c r="E119" s="50">
        <f>SUM(F119:J119)</f>
        <v>1403.7</v>
      </c>
      <c r="F119" s="44"/>
      <c r="G119" s="44"/>
      <c r="H119" s="44">
        <v>1403.7</v>
      </c>
      <c r="I119" s="44"/>
      <c r="J119" s="45"/>
    </row>
    <row r="120" spans="2:10" ht="19.899999999999999" customHeight="1">
      <c r="B120" s="72"/>
      <c r="C120" s="65"/>
      <c r="D120" s="18" t="s">
        <v>13</v>
      </c>
      <c r="E120" s="42">
        <f>SUM(E114:E119)</f>
        <v>8376.6</v>
      </c>
      <c r="F120" s="42">
        <f t="shared" ref="F120:I120" si="50">SUM(F114:F119)</f>
        <v>0</v>
      </c>
      <c r="G120" s="42">
        <f t="shared" si="50"/>
        <v>0</v>
      </c>
      <c r="H120" s="42">
        <f t="shared" si="50"/>
        <v>8376.6</v>
      </c>
      <c r="I120" s="42">
        <f t="shared" si="50"/>
        <v>0</v>
      </c>
      <c r="J120" s="43">
        <f>SUM(J114:J119)</f>
        <v>0</v>
      </c>
    </row>
    <row r="121" spans="2:10" ht="20.45" customHeight="1">
      <c r="B121" s="72" t="s">
        <v>45</v>
      </c>
      <c r="C121" s="65" t="s">
        <v>20</v>
      </c>
      <c r="D121" s="3">
        <v>2023</v>
      </c>
      <c r="E121" s="24">
        <f>SUM(F121:J121)</f>
        <v>2726.8</v>
      </c>
      <c r="F121" s="40"/>
      <c r="G121" s="40"/>
      <c r="H121" s="40">
        <v>2726.8</v>
      </c>
      <c r="I121" s="40"/>
      <c r="J121" s="41"/>
    </row>
    <row r="122" spans="2:10" ht="18.600000000000001" customHeight="1">
      <c r="B122" s="72"/>
      <c r="C122" s="65"/>
      <c r="D122" s="49">
        <v>2024</v>
      </c>
      <c r="E122" s="24">
        <f>SUM(F122:J122)</f>
        <v>0</v>
      </c>
      <c r="F122" s="51"/>
      <c r="G122" s="51"/>
      <c r="H122" s="51"/>
      <c r="I122" s="51"/>
      <c r="J122" s="52"/>
    </row>
    <row r="123" spans="2:10" ht="18.600000000000001" customHeight="1">
      <c r="B123" s="72"/>
      <c r="C123" s="65"/>
      <c r="D123" s="49">
        <v>2025</v>
      </c>
      <c r="E123" s="57">
        <f t="shared" ref="E123" si="51">SUM(F123:J123)</f>
        <v>0</v>
      </c>
      <c r="F123" s="51"/>
      <c r="G123" s="51"/>
      <c r="H123" s="51"/>
      <c r="I123" s="51"/>
      <c r="J123" s="52"/>
    </row>
    <row r="124" spans="2:10" ht="18.600000000000001" customHeight="1">
      <c r="B124" s="72"/>
      <c r="C124" s="65"/>
      <c r="D124" s="49">
        <v>2026</v>
      </c>
      <c r="E124" s="58">
        <f>SUM(F124:J124)</f>
        <v>0</v>
      </c>
      <c r="F124" s="51"/>
      <c r="G124" s="51"/>
      <c r="H124" s="51"/>
      <c r="I124" s="51"/>
      <c r="J124" s="52"/>
    </row>
    <row r="125" spans="2:10">
      <c r="B125" s="72"/>
      <c r="C125" s="65"/>
      <c r="D125" s="49">
        <v>2027</v>
      </c>
      <c r="E125" s="58">
        <f>SUM(F125:J125)</f>
        <v>0</v>
      </c>
      <c r="F125" s="51"/>
      <c r="G125" s="51"/>
      <c r="H125" s="51"/>
      <c r="I125" s="51"/>
      <c r="J125" s="52"/>
    </row>
    <row r="126" spans="2:10">
      <c r="B126" s="72"/>
      <c r="C126" s="65"/>
      <c r="D126" s="4">
        <v>2028</v>
      </c>
      <c r="E126" s="50">
        <f>SUM(F126:J126)</f>
        <v>0</v>
      </c>
      <c r="F126" s="44"/>
      <c r="G126" s="44"/>
      <c r="H126" s="44"/>
      <c r="I126" s="44"/>
      <c r="J126" s="45"/>
    </row>
    <row r="127" spans="2:10">
      <c r="B127" s="72"/>
      <c r="C127" s="65"/>
      <c r="D127" s="18" t="s">
        <v>13</v>
      </c>
      <c r="E127" s="42">
        <f>SUM(E121:E126)</f>
        <v>2726.8</v>
      </c>
      <c r="F127" s="42">
        <f t="shared" ref="F127:I127" si="52">SUM(F121:F126)</f>
        <v>0</v>
      </c>
      <c r="G127" s="42">
        <f t="shared" si="52"/>
        <v>0</v>
      </c>
      <c r="H127" s="42">
        <f t="shared" si="52"/>
        <v>2726.8</v>
      </c>
      <c r="I127" s="42">
        <f t="shared" si="52"/>
        <v>0</v>
      </c>
      <c r="J127" s="43">
        <f>SUM(J121:J126)</f>
        <v>0</v>
      </c>
    </row>
    <row r="128" spans="2:10" ht="18" customHeight="1">
      <c r="B128" s="69" t="s">
        <v>23</v>
      </c>
      <c r="C128" s="70"/>
      <c r="D128" s="70"/>
      <c r="E128" s="70"/>
      <c r="F128" s="70"/>
      <c r="G128" s="70"/>
      <c r="H128" s="70"/>
      <c r="I128" s="70"/>
      <c r="J128" s="71"/>
    </row>
    <row r="129" spans="2:10" ht="21.6" customHeight="1">
      <c r="B129" s="72" t="s">
        <v>13</v>
      </c>
      <c r="C129" s="65" t="s">
        <v>44</v>
      </c>
      <c r="D129" s="2">
        <v>2022</v>
      </c>
      <c r="E129" s="21">
        <f>SUM(F129:J129)</f>
        <v>1133.5</v>
      </c>
      <c r="F129" s="38">
        <f>F137+F141+F145</f>
        <v>0</v>
      </c>
      <c r="G129" s="38">
        <f t="shared" ref="G129:J129" si="53">G137+G141+G145</f>
        <v>0</v>
      </c>
      <c r="H129" s="38">
        <f t="shared" si="53"/>
        <v>1133.5</v>
      </c>
      <c r="I129" s="38">
        <f t="shared" si="53"/>
        <v>0</v>
      </c>
      <c r="J129" s="39">
        <f t="shared" si="53"/>
        <v>0</v>
      </c>
    </row>
    <row r="130" spans="2:10" ht="20.45" customHeight="1">
      <c r="B130" s="72"/>
      <c r="C130" s="65"/>
      <c r="D130" s="3">
        <v>2023</v>
      </c>
      <c r="E130" s="24">
        <f>SUM(F130:J130)</f>
        <v>1232.5999999999999</v>
      </c>
      <c r="F130" s="40">
        <f>F138+F142+F146+F153+F160</f>
        <v>0</v>
      </c>
      <c r="G130" s="40">
        <f t="shared" ref="G130:J130" si="54">G138+G142+G146+G153+G160</f>
        <v>0</v>
      </c>
      <c r="H130" s="40">
        <f t="shared" si="54"/>
        <v>1232.5999999999999</v>
      </c>
      <c r="I130" s="40">
        <f t="shared" si="54"/>
        <v>0</v>
      </c>
      <c r="J130" s="41">
        <f t="shared" si="54"/>
        <v>0</v>
      </c>
    </row>
    <row r="131" spans="2:10" ht="22.15" customHeight="1">
      <c r="B131" s="72"/>
      <c r="C131" s="65"/>
      <c r="D131" s="49">
        <v>2024</v>
      </c>
      <c r="E131" s="24">
        <f>SUM(F131:J131)</f>
        <v>1887</v>
      </c>
      <c r="F131" s="40">
        <f>F139+F143+F147+F154+F161</f>
        <v>0</v>
      </c>
      <c r="G131" s="40">
        <f t="shared" ref="G131:J131" si="55">G139+G143+G147+G154+G161</f>
        <v>0</v>
      </c>
      <c r="H131" s="40">
        <f>H139+H143+H147+H154+H161</f>
        <v>1887</v>
      </c>
      <c r="I131" s="40">
        <f t="shared" si="55"/>
        <v>0</v>
      </c>
      <c r="J131" s="41">
        <f t="shared" si="55"/>
        <v>0</v>
      </c>
    </row>
    <row r="132" spans="2:10" ht="22.9" customHeight="1">
      <c r="B132" s="72"/>
      <c r="C132" s="65"/>
      <c r="D132" s="49">
        <v>2025</v>
      </c>
      <c r="E132" s="57">
        <f t="shared" ref="E132" si="56">SUM(F132:J132)</f>
        <v>19165.7</v>
      </c>
      <c r="F132" s="51">
        <f>F148+F155+F162+F167</f>
        <v>0</v>
      </c>
      <c r="G132" s="51">
        <f t="shared" ref="G132:J132" si="57">G148+G155+G162+G167</f>
        <v>0</v>
      </c>
      <c r="H132" s="51">
        <f t="shared" si="57"/>
        <v>19165.7</v>
      </c>
      <c r="I132" s="51">
        <f t="shared" si="57"/>
        <v>0</v>
      </c>
      <c r="J132" s="52">
        <f t="shared" si="57"/>
        <v>0</v>
      </c>
    </row>
    <row r="133" spans="2:10" ht="22.9" customHeight="1">
      <c r="B133" s="72"/>
      <c r="C133" s="65"/>
      <c r="D133" s="49">
        <v>2026</v>
      </c>
      <c r="E133" s="58">
        <f>SUM(F133:J133)</f>
        <v>8922.4</v>
      </c>
      <c r="F133" s="51">
        <f t="shared" ref="F133:J133" si="58">F149+F156+F163+F168</f>
        <v>0</v>
      </c>
      <c r="G133" s="51">
        <f t="shared" si="58"/>
        <v>0</v>
      </c>
      <c r="H133" s="51">
        <f t="shared" si="58"/>
        <v>8922.4</v>
      </c>
      <c r="I133" s="51">
        <f t="shared" si="58"/>
        <v>0</v>
      </c>
      <c r="J133" s="52">
        <f t="shared" si="58"/>
        <v>0</v>
      </c>
    </row>
    <row r="134" spans="2:10" ht="22.9" customHeight="1">
      <c r="B134" s="72"/>
      <c r="C134" s="65"/>
      <c r="D134" s="49">
        <v>2027</v>
      </c>
      <c r="E134" s="58">
        <f>SUM(F134:J134)</f>
        <v>1696</v>
      </c>
      <c r="F134" s="51">
        <f>F150+F157+F164+F169</f>
        <v>0</v>
      </c>
      <c r="G134" s="51">
        <f t="shared" ref="G134:I134" si="59">G150+G157+G164+G169</f>
        <v>0</v>
      </c>
      <c r="H134" s="51">
        <f t="shared" si="59"/>
        <v>1696</v>
      </c>
      <c r="I134" s="51">
        <f t="shared" si="59"/>
        <v>0</v>
      </c>
      <c r="J134" s="52">
        <f>J150+J157+J164+J169</f>
        <v>0</v>
      </c>
    </row>
    <row r="135" spans="2:10" ht="22.9" customHeight="1">
      <c r="B135" s="72"/>
      <c r="C135" s="65"/>
      <c r="D135" s="4">
        <v>2028</v>
      </c>
      <c r="E135" s="50">
        <f>SUM(F135:J135)</f>
        <v>1696</v>
      </c>
      <c r="F135" s="51">
        <f>F151+F158+F165+F170</f>
        <v>0</v>
      </c>
      <c r="G135" s="51">
        <f t="shared" ref="G135:I135" si="60">G151+G158+G165+G170</f>
        <v>0</v>
      </c>
      <c r="H135" s="51">
        <f t="shared" si="60"/>
        <v>1696</v>
      </c>
      <c r="I135" s="51">
        <f t="shared" si="60"/>
        <v>0</v>
      </c>
      <c r="J135" s="45">
        <f>J151+J158+J165+J170</f>
        <v>0</v>
      </c>
    </row>
    <row r="136" spans="2:10" ht="23.45" customHeight="1">
      <c r="B136" s="72"/>
      <c r="C136" s="65"/>
      <c r="D136" s="18" t="s">
        <v>13</v>
      </c>
      <c r="E136" s="42">
        <f>SUM(E129:E135)</f>
        <v>35733.200000000004</v>
      </c>
      <c r="F136" s="42">
        <f t="shared" ref="F136:I136" si="61">SUM(F129:F135)</f>
        <v>0</v>
      </c>
      <c r="G136" s="42">
        <f t="shared" si="61"/>
        <v>0</v>
      </c>
      <c r="H136" s="42">
        <f t="shared" si="61"/>
        <v>35733.200000000004</v>
      </c>
      <c r="I136" s="42">
        <f t="shared" si="61"/>
        <v>0</v>
      </c>
      <c r="J136" s="43">
        <f>SUM(J129:J135)</f>
        <v>0</v>
      </c>
    </row>
    <row r="137" spans="2:10">
      <c r="B137" s="62" t="s">
        <v>24</v>
      </c>
      <c r="C137" s="65" t="s">
        <v>17</v>
      </c>
      <c r="D137" s="2">
        <v>2022</v>
      </c>
      <c r="E137" s="21">
        <f>SUM(F137:J137)</f>
        <v>173.2</v>
      </c>
      <c r="F137" s="38"/>
      <c r="G137" s="38"/>
      <c r="H137" s="38">
        <v>173.2</v>
      </c>
      <c r="I137" s="38"/>
      <c r="J137" s="39"/>
    </row>
    <row r="138" spans="2:10">
      <c r="B138" s="63"/>
      <c r="C138" s="65"/>
      <c r="D138" s="3">
        <v>2023</v>
      </c>
      <c r="E138" s="24">
        <f>SUM(F138:J138)</f>
        <v>0</v>
      </c>
      <c r="F138" s="40"/>
      <c r="G138" s="40"/>
      <c r="H138" s="40"/>
      <c r="I138" s="40"/>
      <c r="J138" s="41"/>
    </row>
    <row r="139" spans="2:10">
      <c r="B139" s="63"/>
      <c r="C139" s="65"/>
      <c r="D139" s="49">
        <v>2024</v>
      </c>
      <c r="E139" s="24">
        <f>SUM(F139:J139)</f>
        <v>0</v>
      </c>
      <c r="F139" s="51"/>
      <c r="G139" s="51"/>
      <c r="H139" s="51"/>
      <c r="I139" s="51"/>
      <c r="J139" s="52"/>
    </row>
    <row r="140" spans="2:10">
      <c r="B140" s="64"/>
      <c r="C140" s="65"/>
      <c r="D140" s="18" t="s">
        <v>13</v>
      </c>
      <c r="E140" s="42">
        <f t="shared" ref="E140:J140" si="62">SUM(E137:E139)</f>
        <v>173.2</v>
      </c>
      <c r="F140" s="42">
        <f t="shared" si="62"/>
        <v>0</v>
      </c>
      <c r="G140" s="42">
        <f t="shared" si="62"/>
        <v>0</v>
      </c>
      <c r="H140" s="42">
        <f t="shared" si="62"/>
        <v>173.2</v>
      </c>
      <c r="I140" s="42">
        <f t="shared" si="62"/>
        <v>0</v>
      </c>
      <c r="J140" s="43">
        <f t="shared" si="62"/>
        <v>0</v>
      </c>
    </row>
    <row r="141" spans="2:10" ht="25.15" customHeight="1">
      <c r="B141" s="62" t="s">
        <v>25</v>
      </c>
      <c r="C141" s="65" t="s">
        <v>12</v>
      </c>
      <c r="D141" s="2">
        <v>2022</v>
      </c>
      <c r="E141" s="21">
        <f>SUM(F141:J141)</f>
        <v>843.9</v>
      </c>
      <c r="F141" s="38"/>
      <c r="G141" s="38"/>
      <c r="H141" s="38">
        <v>843.9</v>
      </c>
      <c r="I141" s="38"/>
      <c r="J141" s="39"/>
    </row>
    <row r="142" spans="2:10" ht="25.15" customHeight="1">
      <c r="B142" s="63"/>
      <c r="C142" s="65"/>
      <c r="D142" s="3">
        <v>2023</v>
      </c>
      <c r="E142" s="24">
        <f>SUM(F142:J142)</f>
        <v>0</v>
      </c>
      <c r="F142" s="40"/>
      <c r="G142" s="40"/>
      <c r="H142" s="40"/>
      <c r="I142" s="40"/>
      <c r="J142" s="41"/>
    </row>
    <row r="143" spans="2:10" ht="25.15" customHeight="1">
      <c r="B143" s="63"/>
      <c r="C143" s="65"/>
      <c r="D143" s="49">
        <v>2024</v>
      </c>
      <c r="E143" s="24">
        <f>SUM(F143:J143)</f>
        <v>0</v>
      </c>
      <c r="F143" s="51"/>
      <c r="G143" s="51"/>
      <c r="H143" s="51"/>
      <c r="I143" s="51"/>
      <c r="J143" s="52"/>
    </row>
    <row r="144" spans="2:10" ht="25.15" customHeight="1">
      <c r="B144" s="64"/>
      <c r="C144" s="65"/>
      <c r="D144" s="18" t="s">
        <v>13</v>
      </c>
      <c r="E144" s="42">
        <f t="shared" ref="E144:J144" si="63">SUM(E141:E143)</f>
        <v>843.9</v>
      </c>
      <c r="F144" s="42">
        <f t="shared" si="63"/>
        <v>0</v>
      </c>
      <c r="G144" s="42">
        <f t="shared" si="63"/>
        <v>0</v>
      </c>
      <c r="H144" s="42">
        <f t="shared" si="63"/>
        <v>843.9</v>
      </c>
      <c r="I144" s="42">
        <f t="shared" si="63"/>
        <v>0</v>
      </c>
      <c r="J144" s="43">
        <f t="shared" si="63"/>
        <v>0</v>
      </c>
    </row>
    <row r="145" spans="2:10">
      <c r="B145" s="62" t="s">
        <v>26</v>
      </c>
      <c r="C145" s="65" t="s">
        <v>43</v>
      </c>
      <c r="D145" s="2">
        <v>2022</v>
      </c>
      <c r="E145" s="24">
        <f t="shared" ref="E145:E150" si="64">SUM(F145:J145)</f>
        <v>116.4</v>
      </c>
      <c r="F145" s="38"/>
      <c r="G145" s="38"/>
      <c r="H145" s="38">
        <v>116.4</v>
      </c>
      <c r="I145" s="38"/>
      <c r="J145" s="39"/>
    </row>
    <row r="146" spans="2:10">
      <c r="B146" s="63"/>
      <c r="C146" s="65"/>
      <c r="D146" s="3">
        <v>2023</v>
      </c>
      <c r="E146" s="24">
        <f t="shared" si="64"/>
        <v>127.7</v>
      </c>
      <c r="F146" s="40"/>
      <c r="G146" s="40"/>
      <c r="H146" s="40">
        <v>127.7</v>
      </c>
      <c r="I146" s="40"/>
      <c r="J146" s="41"/>
    </row>
    <row r="147" spans="2:10">
      <c r="B147" s="63"/>
      <c r="C147" s="65"/>
      <c r="D147" s="49">
        <v>2024</v>
      </c>
      <c r="E147" s="24">
        <f t="shared" si="64"/>
        <v>483.9</v>
      </c>
      <c r="F147" s="51"/>
      <c r="G147" s="51"/>
      <c r="H147" s="51">
        <v>483.9</v>
      </c>
      <c r="I147" s="51"/>
      <c r="J147" s="52"/>
    </row>
    <row r="148" spans="2:10">
      <c r="B148" s="63"/>
      <c r="C148" s="65"/>
      <c r="D148" s="49">
        <v>2025</v>
      </c>
      <c r="E148" s="57">
        <f t="shared" si="64"/>
        <v>0</v>
      </c>
      <c r="F148" s="51"/>
      <c r="G148" s="51"/>
      <c r="H148" s="51"/>
      <c r="I148" s="51"/>
      <c r="J148" s="52"/>
    </row>
    <row r="149" spans="2:10">
      <c r="B149" s="63"/>
      <c r="C149" s="65"/>
      <c r="D149" s="49">
        <v>2026</v>
      </c>
      <c r="E149" s="58">
        <f t="shared" si="64"/>
        <v>0</v>
      </c>
      <c r="F149" s="51"/>
      <c r="G149" s="51"/>
      <c r="H149" s="51"/>
      <c r="I149" s="51"/>
      <c r="J149" s="52"/>
    </row>
    <row r="150" spans="2:10">
      <c r="B150" s="63"/>
      <c r="C150" s="65"/>
      <c r="D150" s="49">
        <v>2027</v>
      </c>
      <c r="E150" s="58">
        <f t="shared" si="64"/>
        <v>0</v>
      </c>
      <c r="F150" s="51"/>
      <c r="G150" s="51"/>
      <c r="H150" s="51"/>
      <c r="I150" s="51"/>
      <c r="J150" s="52"/>
    </row>
    <row r="151" spans="2:10">
      <c r="B151" s="63"/>
      <c r="C151" s="65"/>
      <c r="D151" s="4">
        <v>2028</v>
      </c>
      <c r="E151" s="50">
        <f>SUM(F151:J151)</f>
        <v>0</v>
      </c>
      <c r="F151" s="44"/>
      <c r="G151" s="44"/>
      <c r="H151" s="44"/>
      <c r="I151" s="44"/>
      <c r="J151" s="45"/>
    </row>
    <row r="152" spans="2:10">
      <c r="B152" s="64"/>
      <c r="C152" s="65"/>
      <c r="D152" s="18" t="s">
        <v>13</v>
      </c>
      <c r="E152" s="42">
        <f>SUM(E145:E151)</f>
        <v>728</v>
      </c>
      <c r="F152" s="42">
        <f t="shared" ref="F152:I152" si="65">SUM(F145:F151)</f>
        <v>0</v>
      </c>
      <c r="G152" s="42">
        <f t="shared" si="65"/>
        <v>0</v>
      </c>
      <c r="H152" s="42">
        <f t="shared" si="65"/>
        <v>728</v>
      </c>
      <c r="I152" s="42">
        <f t="shared" si="65"/>
        <v>0</v>
      </c>
      <c r="J152" s="43">
        <f>SUM(J145:J151)</f>
        <v>0</v>
      </c>
    </row>
    <row r="153" spans="2:10">
      <c r="B153" s="63" t="s">
        <v>39</v>
      </c>
      <c r="C153" s="65" t="s">
        <v>17</v>
      </c>
      <c r="D153" s="3">
        <v>2023</v>
      </c>
      <c r="E153" s="24">
        <f>SUM(F153:J153)</f>
        <v>261</v>
      </c>
      <c r="F153" s="40"/>
      <c r="G153" s="40"/>
      <c r="H153" s="40">
        <v>261</v>
      </c>
      <c r="I153" s="40"/>
      <c r="J153" s="41"/>
    </row>
    <row r="154" spans="2:10">
      <c r="B154" s="63"/>
      <c r="C154" s="65"/>
      <c r="D154" s="49">
        <v>2024</v>
      </c>
      <c r="E154" s="24">
        <f>SUM(F154:J154)</f>
        <v>559.20000000000005</v>
      </c>
      <c r="F154" s="51"/>
      <c r="G154" s="51"/>
      <c r="H154" s="51">
        <v>559.20000000000005</v>
      </c>
      <c r="I154" s="51"/>
      <c r="J154" s="52"/>
    </row>
    <row r="155" spans="2:10">
      <c r="B155" s="63"/>
      <c r="C155" s="65"/>
      <c r="D155" s="49">
        <v>2025</v>
      </c>
      <c r="E155" s="57">
        <f t="shared" ref="E155" si="66">SUM(F155:J155)</f>
        <v>5055.5</v>
      </c>
      <c r="F155" s="51"/>
      <c r="G155" s="51"/>
      <c r="H155" s="51">
        <v>5055.5</v>
      </c>
      <c r="I155" s="51"/>
      <c r="J155" s="52"/>
    </row>
    <row r="156" spans="2:10">
      <c r="B156" s="63"/>
      <c r="C156" s="65"/>
      <c r="D156" s="49">
        <v>2026</v>
      </c>
      <c r="E156" s="58">
        <f>SUM(F156:J156)</f>
        <v>809.2</v>
      </c>
      <c r="F156" s="51"/>
      <c r="G156" s="51"/>
      <c r="H156" s="51">
        <v>809.2</v>
      </c>
      <c r="I156" s="51"/>
      <c r="J156" s="52"/>
    </row>
    <row r="157" spans="2:10">
      <c r="B157" s="63"/>
      <c r="C157" s="65"/>
      <c r="D157" s="49">
        <v>2027</v>
      </c>
      <c r="E157" s="58">
        <f>SUM(F157:J157)</f>
        <v>809.2</v>
      </c>
      <c r="F157" s="51"/>
      <c r="G157" s="51"/>
      <c r="H157" s="51">
        <v>809.2</v>
      </c>
      <c r="I157" s="51"/>
      <c r="J157" s="52"/>
    </row>
    <row r="158" spans="2:10">
      <c r="B158" s="63"/>
      <c r="C158" s="65"/>
      <c r="D158" s="4">
        <v>2028</v>
      </c>
      <c r="E158" s="50">
        <f>SUM(F158:J158)</f>
        <v>809.2</v>
      </c>
      <c r="F158" s="44"/>
      <c r="G158" s="44"/>
      <c r="H158" s="44">
        <v>809.2</v>
      </c>
      <c r="I158" s="44"/>
      <c r="J158" s="45"/>
    </row>
    <row r="159" spans="2:10">
      <c r="B159" s="64"/>
      <c r="C159" s="65"/>
      <c r="D159" s="18" t="s">
        <v>13</v>
      </c>
      <c r="E159" s="42">
        <f>SUM(E153:E158)</f>
        <v>8303.2999999999993</v>
      </c>
      <c r="F159" s="42">
        <f t="shared" ref="F159:I159" si="67">SUM(F153:F158)</f>
        <v>0</v>
      </c>
      <c r="G159" s="42">
        <f t="shared" si="67"/>
        <v>0</v>
      </c>
      <c r="H159" s="42">
        <f t="shared" si="67"/>
        <v>8303.2999999999993</v>
      </c>
      <c r="I159" s="42">
        <f t="shared" si="67"/>
        <v>0</v>
      </c>
      <c r="J159" s="43">
        <f>SUM(J153:J158)</f>
        <v>0</v>
      </c>
    </row>
    <row r="160" spans="2:10">
      <c r="B160" s="63" t="s">
        <v>40</v>
      </c>
      <c r="C160" s="65" t="s">
        <v>41</v>
      </c>
      <c r="D160" s="3">
        <v>2023</v>
      </c>
      <c r="E160" s="24">
        <f>SUM(F160:J160)</f>
        <v>843.9</v>
      </c>
      <c r="F160" s="40"/>
      <c r="G160" s="40"/>
      <c r="H160" s="40">
        <v>843.9</v>
      </c>
      <c r="I160" s="40"/>
      <c r="J160" s="41"/>
    </row>
    <row r="161" spans="2:10">
      <c r="B161" s="63"/>
      <c r="C161" s="65"/>
      <c r="D161" s="49">
        <v>2024</v>
      </c>
      <c r="E161" s="24">
        <f>SUM(F161:J161)</f>
        <v>843.9</v>
      </c>
      <c r="F161" s="51"/>
      <c r="G161" s="51"/>
      <c r="H161" s="51">
        <v>843.9</v>
      </c>
      <c r="I161" s="51"/>
      <c r="J161" s="52"/>
    </row>
    <row r="162" spans="2:10">
      <c r="B162" s="63"/>
      <c r="C162" s="65"/>
      <c r="D162" s="49">
        <v>2025</v>
      </c>
      <c r="E162" s="57">
        <f t="shared" ref="E162" si="68">SUM(F162:J162)</f>
        <v>867.2</v>
      </c>
      <c r="F162" s="51"/>
      <c r="G162" s="51"/>
      <c r="H162" s="51">
        <v>867.2</v>
      </c>
      <c r="I162" s="51"/>
      <c r="J162" s="52"/>
    </row>
    <row r="163" spans="2:10">
      <c r="B163" s="63"/>
      <c r="C163" s="65"/>
      <c r="D163" s="49">
        <v>2026</v>
      </c>
      <c r="E163" s="58">
        <f>SUM(F163:J163)</f>
        <v>886.8</v>
      </c>
      <c r="F163" s="51"/>
      <c r="G163" s="51"/>
      <c r="H163" s="51">
        <v>886.8</v>
      </c>
      <c r="I163" s="51"/>
      <c r="J163" s="52"/>
    </row>
    <row r="164" spans="2:10">
      <c r="B164" s="63"/>
      <c r="C164" s="65"/>
      <c r="D164" s="49">
        <v>2027</v>
      </c>
      <c r="E164" s="58">
        <f>SUM(F164:J164)</f>
        <v>886.8</v>
      </c>
      <c r="F164" s="51"/>
      <c r="G164" s="51"/>
      <c r="H164" s="51">
        <v>886.8</v>
      </c>
      <c r="I164" s="51"/>
      <c r="J164" s="52"/>
    </row>
    <row r="165" spans="2:10">
      <c r="B165" s="63"/>
      <c r="C165" s="65"/>
      <c r="D165" s="4">
        <v>2028</v>
      </c>
      <c r="E165" s="50">
        <f>SUM(F165:J165)</f>
        <v>886.8</v>
      </c>
      <c r="F165" s="44"/>
      <c r="G165" s="44"/>
      <c r="H165" s="44">
        <v>886.8</v>
      </c>
      <c r="I165" s="44"/>
      <c r="J165" s="45"/>
    </row>
    <row r="166" spans="2:10">
      <c r="B166" s="64"/>
      <c r="C166" s="65"/>
      <c r="D166" s="18" t="s">
        <v>13</v>
      </c>
      <c r="E166" s="42">
        <f>SUM(E160:E165)</f>
        <v>5215.4000000000005</v>
      </c>
      <c r="F166" s="42">
        <f t="shared" ref="F166:I166" si="69">SUM(F160:F165)</f>
        <v>0</v>
      </c>
      <c r="G166" s="42">
        <f t="shared" si="69"/>
        <v>0</v>
      </c>
      <c r="H166" s="42">
        <f t="shared" si="69"/>
        <v>5215.4000000000005</v>
      </c>
      <c r="I166" s="42">
        <f t="shared" si="69"/>
        <v>0</v>
      </c>
      <c r="J166" s="43">
        <f>SUM(J160:J165)</f>
        <v>0</v>
      </c>
    </row>
    <row r="167" spans="2:10">
      <c r="B167" s="62" t="s">
        <v>50</v>
      </c>
      <c r="C167" s="65" t="s">
        <v>51</v>
      </c>
      <c r="D167" s="2">
        <v>2025</v>
      </c>
      <c r="E167" s="22">
        <f>SUM(F167:J167)</f>
        <v>13243</v>
      </c>
      <c r="F167" s="38"/>
      <c r="G167" s="38"/>
      <c r="H167" s="38">
        <v>13243</v>
      </c>
      <c r="I167" s="38"/>
      <c r="J167" s="39"/>
    </row>
    <row r="168" spans="2:10">
      <c r="B168" s="63"/>
      <c r="C168" s="65"/>
      <c r="D168" s="3">
        <v>2026</v>
      </c>
      <c r="E168" s="24">
        <f t="shared" ref="E168" si="70">SUM(F168:J168)</f>
        <v>7226.4</v>
      </c>
      <c r="F168" s="40"/>
      <c r="G168" s="40"/>
      <c r="H168" s="40">
        <v>7226.4</v>
      </c>
      <c r="I168" s="40"/>
      <c r="J168" s="41"/>
    </row>
    <row r="169" spans="2:10">
      <c r="B169" s="63"/>
      <c r="C169" s="65"/>
      <c r="D169" s="49">
        <v>2027</v>
      </c>
      <c r="E169" s="58">
        <f>SUM(F169:J169)</f>
        <v>0</v>
      </c>
      <c r="F169" s="51"/>
      <c r="G169" s="51"/>
      <c r="H169" s="51"/>
      <c r="I169" s="51"/>
      <c r="J169" s="52"/>
    </row>
    <row r="170" spans="2:10">
      <c r="B170" s="63"/>
      <c r="C170" s="65"/>
      <c r="D170" s="4">
        <v>2028</v>
      </c>
      <c r="E170" s="58">
        <f>SUM(F170:J170)</f>
        <v>0</v>
      </c>
      <c r="F170" s="44"/>
      <c r="G170" s="44"/>
      <c r="H170" s="44"/>
      <c r="I170" s="44"/>
      <c r="J170" s="45"/>
    </row>
    <row r="171" spans="2:10">
      <c r="B171" s="64"/>
      <c r="C171" s="65"/>
      <c r="D171" s="18" t="s">
        <v>13</v>
      </c>
      <c r="E171" s="42">
        <f>SUM(E167:E170)</f>
        <v>20469.400000000001</v>
      </c>
      <c r="F171" s="42">
        <f t="shared" ref="F171:I171" si="71">SUM(F167:F170)</f>
        <v>0</v>
      </c>
      <c r="G171" s="42">
        <f t="shared" si="71"/>
        <v>0</v>
      </c>
      <c r="H171" s="42">
        <f t="shared" si="71"/>
        <v>20469.400000000001</v>
      </c>
      <c r="I171" s="42">
        <f t="shared" si="71"/>
        <v>0</v>
      </c>
      <c r="J171" s="43">
        <f>SUM(J167:J170)</f>
        <v>0</v>
      </c>
    </row>
    <row r="172" spans="2:10">
      <c r="B172" s="69" t="s">
        <v>27</v>
      </c>
      <c r="C172" s="70"/>
      <c r="D172" s="70"/>
      <c r="E172" s="70"/>
      <c r="F172" s="70"/>
      <c r="G172" s="70"/>
      <c r="H172" s="70"/>
      <c r="I172" s="70"/>
      <c r="J172" s="71"/>
    </row>
    <row r="173" spans="2:10">
      <c r="B173" s="72" t="s">
        <v>13</v>
      </c>
      <c r="C173" s="65" t="s">
        <v>17</v>
      </c>
      <c r="D173" s="2">
        <v>2022</v>
      </c>
      <c r="E173" s="21">
        <f>SUM(F173:J173)</f>
        <v>944.1</v>
      </c>
      <c r="F173" s="38">
        <f>F181+F185+F189</f>
        <v>0</v>
      </c>
      <c r="G173" s="38">
        <f t="shared" ref="G173:J173" si="72">G181+G185+G189</f>
        <v>0</v>
      </c>
      <c r="H173" s="38">
        <f t="shared" si="72"/>
        <v>944.1</v>
      </c>
      <c r="I173" s="38">
        <f t="shared" si="72"/>
        <v>0</v>
      </c>
      <c r="J173" s="39">
        <f t="shared" si="72"/>
        <v>0</v>
      </c>
    </row>
    <row r="174" spans="2:10">
      <c r="B174" s="72"/>
      <c r="C174" s="65"/>
      <c r="D174" s="3">
        <v>2023</v>
      </c>
      <c r="E174" s="24">
        <f>SUM(F174:J174)</f>
        <v>1806</v>
      </c>
      <c r="F174" s="40">
        <f>F182+F186+F190+F193+F200</f>
        <v>0</v>
      </c>
      <c r="G174" s="40">
        <f t="shared" ref="G174:J174" si="73">G182+G186+G190+G193+G200</f>
        <v>0</v>
      </c>
      <c r="H174" s="40">
        <f t="shared" si="73"/>
        <v>1806</v>
      </c>
      <c r="I174" s="40">
        <f t="shared" si="73"/>
        <v>0</v>
      </c>
      <c r="J174" s="41">
        <f t="shared" si="73"/>
        <v>0</v>
      </c>
    </row>
    <row r="175" spans="2:10">
      <c r="B175" s="72"/>
      <c r="C175" s="65"/>
      <c r="D175" s="49">
        <v>2024</v>
      </c>
      <c r="E175" s="24">
        <f>SUM(F175:J175)</f>
        <v>2188.5</v>
      </c>
      <c r="F175" s="40">
        <f>F183+F187+F191+F194+F201</f>
        <v>0</v>
      </c>
      <c r="G175" s="40">
        <f t="shared" ref="G175:J175" si="74">G183+G187+G191+G194+G201</f>
        <v>0</v>
      </c>
      <c r="H175" s="40">
        <f t="shared" si="74"/>
        <v>2188.5</v>
      </c>
      <c r="I175" s="40">
        <f t="shared" si="74"/>
        <v>0</v>
      </c>
      <c r="J175" s="41">
        <f t="shared" si="74"/>
        <v>0</v>
      </c>
    </row>
    <row r="176" spans="2:10">
      <c r="B176" s="72"/>
      <c r="C176" s="65"/>
      <c r="D176" s="49">
        <v>2025</v>
      </c>
      <c r="E176" s="57">
        <f t="shared" ref="E176" si="75">SUM(F176:J176)</f>
        <v>2367.3000000000002</v>
      </c>
      <c r="F176" s="51">
        <f>F195+F202</f>
        <v>0</v>
      </c>
      <c r="G176" s="51">
        <f t="shared" ref="G176:J176" si="76">G195+G202</f>
        <v>0</v>
      </c>
      <c r="H176" s="51">
        <f t="shared" si="76"/>
        <v>2367.3000000000002</v>
      </c>
      <c r="I176" s="51">
        <f t="shared" si="76"/>
        <v>0</v>
      </c>
      <c r="J176" s="52">
        <f t="shared" si="76"/>
        <v>0</v>
      </c>
    </row>
    <row r="177" spans="2:10">
      <c r="B177" s="72"/>
      <c r="C177" s="65"/>
      <c r="D177" s="49">
        <v>2026</v>
      </c>
      <c r="E177" s="58">
        <f>SUM(F177:J177)</f>
        <v>2188.5</v>
      </c>
      <c r="F177" s="51">
        <f>F196+F203</f>
        <v>0</v>
      </c>
      <c r="G177" s="51">
        <f t="shared" ref="G177:J178" si="77">G196+G203</f>
        <v>0</v>
      </c>
      <c r="H177" s="51">
        <f t="shared" si="77"/>
        <v>2188.5</v>
      </c>
      <c r="I177" s="51">
        <f t="shared" si="77"/>
        <v>0</v>
      </c>
      <c r="J177" s="52">
        <f t="shared" si="77"/>
        <v>0</v>
      </c>
    </row>
    <row r="178" spans="2:10">
      <c r="B178" s="72"/>
      <c r="C178" s="65"/>
      <c r="D178" s="49">
        <v>2027</v>
      </c>
      <c r="E178" s="58">
        <f>SUM(F178:J178)</f>
        <v>2188.5</v>
      </c>
      <c r="F178" s="51">
        <f>F197+F204</f>
        <v>0</v>
      </c>
      <c r="G178" s="51">
        <f t="shared" si="77"/>
        <v>0</v>
      </c>
      <c r="H178" s="51">
        <f t="shared" si="77"/>
        <v>2188.5</v>
      </c>
      <c r="I178" s="51">
        <f t="shared" si="77"/>
        <v>0</v>
      </c>
      <c r="J178" s="52">
        <f t="shared" si="77"/>
        <v>0</v>
      </c>
    </row>
    <row r="179" spans="2:10">
      <c r="B179" s="72"/>
      <c r="C179" s="65"/>
      <c r="D179" s="4">
        <v>2028</v>
      </c>
      <c r="E179" s="58">
        <f>SUM(F179:J179)</f>
        <v>2188.5</v>
      </c>
      <c r="F179" s="51">
        <f>F198+F205</f>
        <v>0</v>
      </c>
      <c r="G179" s="51">
        <f t="shared" ref="G179:I179" si="78">G198+G205</f>
        <v>0</v>
      </c>
      <c r="H179" s="51">
        <f t="shared" si="78"/>
        <v>2188.5</v>
      </c>
      <c r="I179" s="51">
        <f t="shared" si="78"/>
        <v>0</v>
      </c>
      <c r="J179" s="45">
        <f>J198+J205</f>
        <v>0</v>
      </c>
    </row>
    <row r="180" spans="2:10">
      <c r="B180" s="72"/>
      <c r="C180" s="65"/>
      <c r="D180" s="18" t="s">
        <v>13</v>
      </c>
      <c r="E180" s="42">
        <f>SUM(E173:E179)</f>
        <v>13871.400000000001</v>
      </c>
      <c r="F180" s="42">
        <f t="shared" ref="F180:I180" si="79">SUM(F173:F179)</f>
        <v>0</v>
      </c>
      <c r="G180" s="42">
        <f t="shared" si="79"/>
        <v>0</v>
      </c>
      <c r="H180" s="42">
        <f>SUM(H173:H179)</f>
        <v>13871.400000000001</v>
      </c>
      <c r="I180" s="42">
        <f t="shared" si="79"/>
        <v>0</v>
      </c>
      <c r="J180" s="43">
        <f>SUM(J173:J179)</f>
        <v>0</v>
      </c>
    </row>
    <row r="181" spans="2:10">
      <c r="B181" s="62" t="s">
        <v>28</v>
      </c>
      <c r="C181" s="65" t="s">
        <v>17</v>
      </c>
      <c r="D181" s="2">
        <v>2022</v>
      </c>
      <c r="E181" s="21">
        <f>SUM(F181:J181)</f>
        <v>190.9</v>
      </c>
      <c r="F181" s="38"/>
      <c r="G181" s="38"/>
      <c r="H181" s="38">
        <v>190.9</v>
      </c>
      <c r="I181" s="38"/>
      <c r="J181" s="39"/>
    </row>
    <row r="182" spans="2:10">
      <c r="B182" s="63"/>
      <c r="C182" s="65"/>
      <c r="D182" s="3">
        <v>2023</v>
      </c>
      <c r="E182" s="24">
        <f>SUM(F182:J182)</f>
        <v>0</v>
      </c>
      <c r="F182" s="40"/>
      <c r="G182" s="40"/>
      <c r="H182" s="40"/>
      <c r="I182" s="40"/>
      <c r="J182" s="41"/>
    </row>
    <row r="183" spans="2:10">
      <c r="B183" s="63"/>
      <c r="C183" s="65"/>
      <c r="D183" s="49">
        <v>2024</v>
      </c>
      <c r="E183" s="24">
        <f>SUM(F183:J183)</f>
        <v>0</v>
      </c>
      <c r="F183" s="51"/>
      <c r="G183" s="51"/>
      <c r="H183" s="51"/>
      <c r="I183" s="51"/>
      <c r="J183" s="52"/>
    </row>
    <row r="184" spans="2:10">
      <c r="B184" s="64"/>
      <c r="C184" s="65"/>
      <c r="D184" s="18" t="s">
        <v>13</v>
      </c>
      <c r="E184" s="42">
        <f t="shared" ref="E184:J184" si="80">SUM(E181:E183)</f>
        <v>190.9</v>
      </c>
      <c r="F184" s="42">
        <f t="shared" si="80"/>
        <v>0</v>
      </c>
      <c r="G184" s="42">
        <f t="shared" si="80"/>
        <v>0</v>
      </c>
      <c r="H184" s="42">
        <f t="shared" si="80"/>
        <v>190.9</v>
      </c>
      <c r="I184" s="42">
        <f t="shared" si="80"/>
        <v>0</v>
      </c>
      <c r="J184" s="43">
        <f t="shared" si="80"/>
        <v>0</v>
      </c>
    </row>
    <row r="185" spans="2:10">
      <c r="B185" s="62" t="s">
        <v>29</v>
      </c>
      <c r="C185" s="65" t="s">
        <v>17</v>
      </c>
      <c r="D185" s="2">
        <v>2022</v>
      </c>
      <c r="E185" s="21">
        <f>SUM(F185:J185)</f>
        <v>53.2</v>
      </c>
      <c r="F185" s="38"/>
      <c r="G185" s="38"/>
      <c r="H185" s="38">
        <v>53.2</v>
      </c>
      <c r="I185" s="38"/>
      <c r="J185" s="39"/>
    </row>
    <row r="186" spans="2:10">
      <c r="B186" s="63"/>
      <c r="C186" s="65"/>
      <c r="D186" s="3">
        <v>2023</v>
      </c>
      <c r="E186" s="24">
        <f>SUM(F186:J186)</f>
        <v>0</v>
      </c>
      <c r="F186" s="40"/>
      <c r="G186" s="40"/>
      <c r="H186" s="40"/>
      <c r="I186" s="40"/>
      <c r="J186" s="41"/>
    </row>
    <row r="187" spans="2:10">
      <c r="B187" s="63"/>
      <c r="C187" s="65"/>
      <c r="D187" s="49">
        <v>2024</v>
      </c>
      <c r="E187" s="24">
        <f>SUM(F187:J187)</f>
        <v>0</v>
      </c>
      <c r="F187" s="51"/>
      <c r="G187" s="51"/>
      <c r="H187" s="51"/>
      <c r="I187" s="51"/>
      <c r="J187" s="52"/>
    </row>
    <row r="188" spans="2:10">
      <c r="B188" s="64"/>
      <c r="C188" s="65"/>
      <c r="D188" s="18" t="s">
        <v>13</v>
      </c>
      <c r="E188" s="42">
        <f t="shared" ref="E188:J188" si="81">SUM(E185:E187)</f>
        <v>53.2</v>
      </c>
      <c r="F188" s="42">
        <f t="shared" si="81"/>
        <v>0</v>
      </c>
      <c r="G188" s="42">
        <f t="shared" si="81"/>
        <v>0</v>
      </c>
      <c r="H188" s="42">
        <f t="shared" si="81"/>
        <v>53.2</v>
      </c>
      <c r="I188" s="42">
        <f t="shared" si="81"/>
        <v>0</v>
      </c>
      <c r="J188" s="43">
        <f t="shared" si="81"/>
        <v>0</v>
      </c>
    </row>
    <row r="189" spans="2:10">
      <c r="B189" s="62" t="s">
        <v>30</v>
      </c>
      <c r="C189" s="65" t="s">
        <v>12</v>
      </c>
      <c r="D189" s="2">
        <v>2022</v>
      </c>
      <c r="E189" s="21">
        <f>SUM(F189:J189)</f>
        <v>700</v>
      </c>
      <c r="F189" s="38"/>
      <c r="G189" s="38"/>
      <c r="H189" s="38">
        <v>700</v>
      </c>
      <c r="I189" s="38"/>
      <c r="J189" s="39"/>
    </row>
    <row r="190" spans="2:10">
      <c r="B190" s="63"/>
      <c r="C190" s="65"/>
      <c r="D190" s="3">
        <v>2023</v>
      </c>
      <c r="E190" s="24">
        <f>SUM(F190:J190)</f>
        <v>0</v>
      </c>
      <c r="F190" s="40"/>
      <c r="G190" s="40"/>
      <c r="H190" s="40"/>
      <c r="I190" s="40"/>
      <c r="J190" s="41"/>
    </row>
    <row r="191" spans="2:10">
      <c r="B191" s="63"/>
      <c r="C191" s="65"/>
      <c r="D191" s="49">
        <v>2024</v>
      </c>
      <c r="E191" s="24">
        <f>SUM(F191:J191)</f>
        <v>0</v>
      </c>
      <c r="F191" s="51"/>
      <c r="G191" s="51"/>
      <c r="H191" s="51"/>
      <c r="I191" s="51"/>
      <c r="J191" s="52"/>
    </row>
    <row r="192" spans="2:10">
      <c r="B192" s="64"/>
      <c r="C192" s="65"/>
      <c r="D192" s="18" t="s">
        <v>13</v>
      </c>
      <c r="E192" s="42">
        <f t="shared" ref="E192:J192" si="82">SUM(E189:E191)</f>
        <v>700</v>
      </c>
      <c r="F192" s="42">
        <f t="shared" si="82"/>
        <v>0</v>
      </c>
      <c r="G192" s="42">
        <f t="shared" si="82"/>
        <v>0</v>
      </c>
      <c r="H192" s="42">
        <f t="shared" si="82"/>
        <v>700</v>
      </c>
      <c r="I192" s="42">
        <f t="shared" si="82"/>
        <v>0</v>
      </c>
      <c r="J192" s="43">
        <f t="shared" si="82"/>
        <v>0</v>
      </c>
    </row>
    <row r="193" spans="2:10" ht="22.15" customHeight="1">
      <c r="B193" s="62" t="s">
        <v>49</v>
      </c>
      <c r="C193" s="65" t="s">
        <v>17</v>
      </c>
      <c r="D193" s="2">
        <v>2023</v>
      </c>
      <c r="E193" s="21">
        <f t="shared" ref="E193:E198" si="83">SUM(F193:J193)</f>
        <v>1199.5999999999999</v>
      </c>
      <c r="F193" s="38"/>
      <c r="G193" s="38"/>
      <c r="H193" s="38">
        <v>1199.5999999999999</v>
      </c>
      <c r="I193" s="38"/>
      <c r="J193" s="39"/>
    </row>
    <row r="194" spans="2:10" ht="25.9" customHeight="1">
      <c r="B194" s="63"/>
      <c r="C194" s="65"/>
      <c r="D194" s="3">
        <v>2024</v>
      </c>
      <c r="E194" s="24">
        <f t="shared" si="83"/>
        <v>1420.9</v>
      </c>
      <c r="F194" s="40"/>
      <c r="G194" s="40"/>
      <c r="H194" s="40">
        <v>1420.9</v>
      </c>
      <c r="I194" s="40"/>
      <c r="J194" s="41"/>
    </row>
    <row r="195" spans="2:10" ht="25.9" customHeight="1">
      <c r="B195" s="63"/>
      <c r="C195" s="65"/>
      <c r="D195" s="49">
        <v>2025</v>
      </c>
      <c r="E195" s="58">
        <f t="shared" si="83"/>
        <v>1309.7</v>
      </c>
      <c r="F195" s="51"/>
      <c r="G195" s="51"/>
      <c r="H195" s="51">
        <v>1309.7</v>
      </c>
      <c r="I195" s="51"/>
      <c r="J195" s="52"/>
    </row>
    <row r="196" spans="2:10" ht="25.15" customHeight="1">
      <c r="B196" s="63"/>
      <c r="C196" s="65"/>
      <c r="D196" s="49">
        <v>2026</v>
      </c>
      <c r="E196" s="58">
        <f t="shared" si="83"/>
        <v>1420.9</v>
      </c>
      <c r="F196" s="51"/>
      <c r="G196" s="51"/>
      <c r="H196" s="51">
        <v>1420.9</v>
      </c>
      <c r="I196" s="51"/>
      <c r="J196" s="52"/>
    </row>
    <row r="197" spans="2:10" ht="26.45" customHeight="1">
      <c r="B197" s="63"/>
      <c r="C197" s="65"/>
      <c r="D197" s="49">
        <v>2027</v>
      </c>
      <c r="E197" s="58">
        <f t="shared" si="83"/>
        <v>1420.9</v>
      </c>
      <c r="F197" s="51"/>
      <c r="G197" s="51"/>
      <c r="H197" s="51">
        <v>1420.9</v>
      </c>
      <c r="I197" s="51"/>
      <c r="J197" s="52"/>
    </row>
    <row r="198" spans="2:10" ht="25.15" customHeight="1">
      <c r="B198" s="63"/>
      <c r="C198" s="65"/>
      <c r="D198" s="4">
        <v>2028</v>
      </c>
      <c r="E198" s="58">
        <f t="shared" si="83"/>
        <v>1420.9</v>
      </c>
      <c r="F198" s="44"/>
      <c r="G198" s="44"/>
      <c r="H198" s="44">
        <v>1420.9</v>
      </c>
      <c r="I198" s="44"/>
      <c r="J198" s="45"/>
    </row>
    <row r="199" spans="2:10" ht="27.6" customHeight="1">
      <c r="B199" s="64"/>
      <c r="C199" s="65"/>
      <c r="D199" s="18" t="s">
        <v>13</v>
      </c>
      <c r="E199" s="42">
        <f>SUM(E193:E198)</f>
        <v>8192.9</v>
      </c>
      <c r="F199" s="42">
        <f t="shared" ref="F199:I199" si="84">SUM(F193:F198)</f>
        <v>0</v>
      </c>
      <c r="G199" s="42">
        <f>SUM(G193:G198)</f>
        <v>0</v>
      </c>
      <c r="H199" s="42">
        <f t="shared" si="84"/>
        <v>8192.9</v>
      </c>
      <c r="I199" s="42">
        <f t="shared" si="84"/>
        <v>0</v>
      </c>
      <c r="J199" s="43">
        <f>SUM(J193:J198)</f>
        <v>0</v>
      </c>
    </row>
    <row r="200" spans="2:10">
      <c r="B200" s="62" t="s">
        <v>38</v>
      </c>
      <c r="C200" s="65" t="s">
        <v>17</v>
      </c>
      <c r="D200" s="2">
        <v>2023</v>
      </c>
      <c r="E200" s="21">
        <f t="shared" ref="E200:E205" si="85">SUM(F200:J200)</f>
        <v>606.4</v>
      </c>
      <c r="F200" s="38"/>
      <c r="G200" s="38"/>
      <c r="H200" s="38">
        <v>606.4</v>
      </c>
      <c r="I200" s="38"/>
      <c r="J200" s="39"/>
    </row>
    <row r="201" spans="2:10">
      <c r="B201" s="63"/>
      <c r="C201" s="65"/>
      <c r="D201" s="3">
        <v>2024</v>
      </c>
      <c r="E201" s="24">
        <f t="shared" si="85"/>
        <v>767.6</v>
      </c>
      <c r="F201" s="40"/>
      <c r="G201" s="40"/>
      <c r="H201" s="40">
        <v>767.6</v>
      </c>
      <c r="I201" s="40"/>
      <c r="J201" s="41"/>
    </row>
    <row r="202" spans="2:10">
      <c r="B202" s="63"/>
      <c r="C202" s="65"/>
      <c r="D202" s="49">
        <v>2025</v>
      </c>
      <c r="E202" s="58">
        <f t="shared" si="85"/>
        <v>1057.5999999999999</v>
      </c>
      <c r="F202" s="51"/>
      <c r="G202" s="51"/>
      <c r="H202" s="51">
        <v>1057.5999999999999</v>
      </c>
      <c r="I202" s="51"/>
      <c r="J202" s="52"/>
    </row>
    <row r="203" spans="2:10">
      <c r="B203" s="63"/>
      <c r="C203" s="67"/>
      <c r="D203" s="49">
        <v>2026</v>
      </c>
      <c r="E203" s="58">
        <f t="shared" si="85"/>
        <v>767.6</v>
      </c>
      <c r="F203" s="51"/>
      <c r="G203" s="51"/>
      <c r="H203" s="51">
        <v>767.6</v>
      </c>
      <c r="I203" s="51"/>
      <c r="J203" s="52"/>
    </row>
    <row r="204" spans="2:10">
      <c r="B204" s="63"/>
      <c r="C204" s="67"/>
      <c r="D204" s="49">
        <v>2027</v>
      </c>
      <c r="E204" s="58">
        <f t="shared" si="85"/>
        <v>767.6</v>
      </c>
      <c r="F204" s="51"/>
      <c r="G204" s="51"/>
      <c r="H204" s="51">
        <v>767.6</v>
      </c>
      <c r="I204" s="51"/>
      <c r="J204" s="52"/>
    </row>
    <row r="205" spans="2:10">
      <c r="B205" s="63"/>
      <c r="C205" s="67"/>
      <c r="D205" s="4">
        <v>2028</v>
      </c>
      <c r="E205" s="58">
        <f t="shared" si="85"/>
        <v>767.6</v>
      </c>
      <c r="F205" s="44"/>
      <c r="G205" s="44"/>
      <c r="H205" s="44">
        <v>767.6</v>
      </c>
      <c r="I205" s="44"/>
      <c r="J205" s="45"/>
    </row>
    <row r="206" spans="2:10" ht="19.5" thickBot="1">
      <c r="B206" s="66"/>
      <c r="C206" s="68"/>
      <c r="D206" s="46" t="s">
        <v>13</v>
      </c>
      <c r="E206" s="47">
        <f>SUM(E200:E205)</f>
        <v>4734.3999999999996</v>
      </c>
      <c r="F206" s="47">
        <f t="shared" ref="F206:I206" si="86">SUM(F200:F205)</f>
        <v>0</v>
      </c>
      <c r="G206" s="47">
        <f t="shared" si="86"/>
        <v>0</v>
      </c>
      <c r="H206" s="47">
        <f t="shared" si="86"/>
        <v>4734.3999999999996</v>
      </c>
      <c r="I206" s="47">
        <f t="shared" si="86"/>
        <v>0</v>
      </c>
      <c r="J206" s="48">
        <f>SUM(J200:J205)</f>
        <v>0</v>
      </c>
    </row>
  </sheetData>
  <mergeCells count="82">
    <mergeCell ref="B40:B43"/>
    <mergeCell ref="C40:C43"/>
    <mergeCell ref="B44:B47"/>
    <mergeCell ref="C44:C47"/>
    <mergeCell ref="B64:B67"/>
    <mergeCell ref="C64:C67"/>
    <mergeCell ref="B60:B63"/>
    <mergeCell ref="C60:C63"/>
    <mergeCell ref="B48:B51"/>
    <mergeCell ref="C48:C51"/>
    <mergeCell ref="B52:B55"/>
    <mergeCell ref="C52:C55"/>
    <mergeCell ref="B56:B59"/>
    <mergeCell ref="C56:C59"/>
    <mergeCell ref="I2:J2"/>
    <mergeCell ref="B3:J3"/>
    <mergeCell ref="B4:J4"/>
    <mergeCell ref="B6:B7"/>
    <mergeCell ref="C6:C7"/>
    <mergeCell ref="D6:D7"/>
    <mergeCell ref="E6:J6"/>
    <mergeCell ref="H1:J1"/>
    <mergeCell ref="B89:B92"/>
    <mergeCell ref="C89:C92"/>
    <mergeCell ref="B129:B136"/>
    <mergeCell ref="C129:C136"/>
    <mergeCell ref="B141:B144"/>
    <mergeCell ref="C141:C144"/>
    <mergeCell ref="B137:B140"/>
    <mergeCell ref="C137:C140"/>
    <mergeCell ref="B93:B96"/>
    <mergeCell ref="C93:C96"/>
    <mergeCell ref="B128:J128"/>
    <mergeCell ref="B121:B127"/>
    <mergeCell ref="C121:C127"/>
    <mergeCell ref="B114:B120"/>
    <mergeCell ref="C114:C120"/>
    <mergeCell ref="C97:C101"/>
    <mergeCell ref="B97:B101"/>
    <mergeCell ref="B193:B199"/>
    <mergeCell ref="C193:C199"/>
    <mergeCell ref="B102:B109"/>
    <mergeCell ref="C102:C109"/>
    <mergeCell ref="B160:B166"/>
    <mergeCell ref="C160:C166"/>
    <mergeCell ref="B185:B188"/>
    <mergeCell ref="C185:C188"/>
    <mergeCell ref="B110:B113"/>
    <mergeCell ref="C110:C113"/>
    <mergeCell ref="C167:C171"/>
    <mergeCell ref="B9:B16"/>
    <mergeCell ref="C9:C16"/>
    <mergeCell ref="B26:B29"/>
    <mergeCell ref="C26:C29"/>
    <mergeCell ref="B77:B84"/>
    <mergeCell ref="C77:C84"/>
    <mergeCell ref="B18:B21"/>
    <mergeCell ref="C18:C21"/>
    <mergeCell ref="B22:B25"/>
    <mergeCell ref="B31:B38"/>
    <mergeCell ref="C31:C38"/>
    <mergeCell ref="B68:J68"/>
    <mergeCell ref="B69:B76"/>
    <mergeCell ref="C69:C76"/>
    <mergeCell ref="C22:C25"/>
    <mergeCell ref="B39:J39"/>
    <mergeCell ref="B85:B88"/>
    <mergeCell ref="C85:C88"/>
    <mergeCell ref="B200:B206"/>
    <mergeCell ref="C200:C206"/>
    <mergeCell ref="B145:B152"/>
    <mergeCell ref="C145:C152"/>
    <mergeCell ref="B153:B159"/>
    <mergeCell ref="C153:C159"/>
    <mergeCell ref="B172:J172"/>
    <mergeCell ref="C189:C192"/>
    <mergeCell ref="B189:B192"/>
    <mergeCell ref="B173:B180"/>
    <mergeCell ref="C173:C180"/>
    <mergeCell ref="B181:B184"/>
    <mergeCell ref="C181:C184"/>
    <mergeCell ref="B167:B171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75" fitToHeight="6" orientation="landscape" horizontalDpi="300" verticalDpi="300" r:id="rId1"/>
  <rowBreaks count="6" manualBreakCount="6">
    <brk id="29" max="16383" man="1"/>
    <brk id="63" max="16383" man="1"/>
    <brk id="96" max="16383" man="1"/>
    <brk id="127" max="16383" man="1"/>
    <brk id="159" max="16383" man="1"/>
    <brk id="19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STV</dc:creator>
  <cp:lastModifiedBy>FedorovaYN</cp:lastModifiedBy>
  <cp:lastPrinted>2026-08-18T11:46:08Z</cp:lastPrinted>
  <dcterms:created xsi:type="dcterms:W3CDTF">2021-11-01T10:33:17Z</dcterms:created>
  <dcterms:modified xsi:type="dcterms:W3CDTF">2026-08-18T11:47:06Z</dcterms:modified>
</cp:coreProperties>
</file>